
<file path=[Content_Types].xml><?xml version="1.0" encoding="utf-8"?>
<ns0:Types xmlns:ns0="http://schemas.openxmlformats.org/package/2006/content-types">
  <ns0:Default Extension="rels" ContentType="application/vnd.openxmlformats-package.relationships+xml"/>
  <ns0:Default Extension="xml" ContentType="application/xml"/>
  <ns0:Override PartName="/docProps/app.xml" ContentType="application/vnd.openxmlformats-officedocument.extended-properties+xml"/>
  <ns0:Override PartName="/docProps/core.xml" ContentType="application/vnd.openxmlformats-package.core-properties+xml"/>
  <ns0:Override PartName="/xl/styles.xml" ContentType="application/vnd.openxmlformats-officedocument.spreadsheetml.styles+xml"/>
  <ns0:Override PartName="/xl/theme/theme1.xml" ContentType="application/vnd.openxmlformats-officedocument.theme+xml"/>
  <ns0:Override PartName="/xl/workbook.xml" ContentType="application/vnd.openxmlformats-officedocument.spreadsheetml.sheet.main+xml"/>
  <ns0:Override PartName="/xl/worksheets/sheet1.xml" ContentType="application/vnd.openxmlformats-officedocument.spreadsheetml.worksheet+xml"/>
  <ns0:Override PartName="/xl/worksheets/sheet2.xml" ContentType="application/vnd.openxmlformats-officedocument.spreadsheetml.worksheet+xml"/>
  <ns0:Override PartName="/xl/worksheets/sheet3.xml" ContentType="application/vnd.openxmlformats-officedocument.spreadsheetml.worksheet+xml"/>
  <ns0:Override PartName="/xl/worksheets/sheet4.xml" ContentType="application/vnd.openxmlformats-officedocument.spreadsheetml.worksheet+xml"/>
  <ns0:Override PartName="/xl/worksheets/sheet5.xml" ContentType="application/vnd.openxmlformats-officedocument.spreadsheetml.worksheet+xml"/>
  <ns0:Override PartName="/xl/worksheets/sheet6.xml" ContentType="application/vnd.openxmlformats-officedocument.spreadsheetml.worksheet+xml"/>
  <ns0:Override PartName="/xl/charts/chart1.xml" ContentType="application/vnd.openxmlformats-officedocument.drawingml.chart+xml"/>
  <ns0:Override PartName="/xl/drawings/drawing1.xml" ContentType="application/vnd.openxmlformats-officedocument.drawing+xml"/>
  <ns0:Override PartName="/xl/sharedStrings.xml" ContentType="application/vnd.openxmlformats-officedocument.spreadsheetml.sharedStrings+xml"/>
  <ns0:Override PartName="/xl/webextensions/taskpanes.xml" ContentType="application/vnd.ms-office.webextensiontaskpanes+xml"/>
  <ns0:Override PartName="/xl/webextensions/webextension1.xml" ContentType="application/vnd.ms-office.webextension+xml"/>
</ns0:Types>
</file>

<file path=_rels/.rels><?xml version='1.0' encoding='UTF-8'?>
<ns0:Relationships xmlns:ns0="http://schemas.openxmlformats.org/package/2006/relationships"><ns0:Relationship Id="rId1" Type="http://schemas.openxmlformats.org/officeDocument/2006/relationships/officeDocument" Target="xl/workbook.xml" /><ns0:Relationship Id="rId2" Type="http://schemas.openxmlformats.org/package/2006/relationships/metadata/core-properties" Target="docProps/core.xml" /><ns0:Relationship Id="rId3" Type="http://schemas.openxmlformats.org/officeDocument/2006/relationships/extended-properties" Target="docProps/app.xml" /><ns0:Relationship Id="rId4" Type="http://schemas.microsoft.com/office/2011/relationships/webextensiontaskpanes" Target="xl/webextensions/taskpanes.xml" /></ns0: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structions" sheetId="1" r:id="rId1"/>
    <sheet name="Assessment" sheetId="2" r:id="rId2"/>
    <sheet name="Results" sheetId="3" r:id="rId3"/>
    <sheet name="Action Plan" sheetId="4" r:id="rId4"/>
    <sheet name="Level Guide" sheetId="5" r:id="rId5"/>
    <sheet name="_ChartData" sheetId="6" state="hidden" r:id="rId6"/>
  </sheets>
  <calcPr calcId="124519" fullCalcOnLoad="1"/>
</workbook>
</file>

<file path=xl/sharedStrings.xml><?xml version="1.0" encoding="utf-8"?>
<sst xmlns="http://schemas.openxmlformats.org/spreadsheetml/2006/main" count="353" uniqueCount="177">
  <si>
    <t>AI Maturity Self-Assessment</t>
  </si>
  <si>
    <t>Companion tool to The Unified AI Adoption Framework playbook (Section 2 and Appendix A)</t>
  </si>
  <si>
    <t>Purpose</t>
  </si>
  <si>
    <t>Create a shared, evidence-based view of AI maturity across seven dimensions, set a 12-month target and turn the gaps into an action plan.</t>
  </si>
  <si>
    <t>Who takes part</t>
  </si>
  <si>
    <t>A cross-functional group: business owners, AI and data practitioners, risk and compliance, security, operations, and change or HR leads.</t>
  </si>
  <si>
    <t>Step 1</t>
  </si>
  <si>
    <t>On the Assessment sheet, enter the organisation, date and participants.</t>
  </si>
  <si>
    <t>Step 2</t>
  </si>
  <si>
    <t>Score each of the 28 statements from 1 to 5 (scale below). Score current reality based on evidence, not intent. Record the evidence in the notes column.</t>
  </si>
  <si>
    <t>Step 3</t>
  </si>
  <si>
    <t>Review the Results sheet: average score and level per dimension, the reported overall maturity, and the radar chart.</t>
  </si>
  <si>
    <t>Step 4</t>
  </si>
  <si>
    <t>Set a target level per dimension on the Results sheet (default is Level 3; one level up in 12 months is typical).</t>
  </si>
  <si>
    <t>Step 5</t>
  </si>
  <si>
    <t>Use the Action Plan sheet to agree actions, owners and dates for the highest-priority gaps. Reassess every six months.</t>
  </si>
  <si>
    <t>Scoring scale</t>
  </si>
  <si>
    <t>Score</t>
  </si>
  <si>
    <t>Meaning</t>
  </si>
  <si>
    <t>Not at all true</t>
  </si>
  <si>
    <t>Partly true; informal or in a few places only</t>
  </si>
  <si>
    <t>Largely true, but inconsistent across the organisation</t>
  </si>
  <si>
    <t>True and consistently applied, with evidence</t>
  </si>
  <si>
    <t>Fully true, evidenced and continuously improved</t>
  </si>
  <si>
    <t>Maturity levels and score bands</t>
  </si>
  <si>
    <t>Level</t>
  </si>
  <si>
    <t>Name</t>
  </si>
  <si>
    <t>Average score</t>
  </si>
  <si>
    <t>Description</t>
  </si>
  <si>
    <t>Level 1</t>
  </si>
  <si>
    <t>Exploring</t>
  </si>
  <si>
    <t>1.0 to 1.7</t>
  </si>
  <si>
    <t>Individual curiosity and ad hoc use of public tools. No strategy, policy or owner.</t>
  </si>
  <si>
    <t>Level 2</t>
  </si>
  <si>
    <t>Experimenting</t>
  </si>
  <si>
    <t>1.8 to 2.5</t>
  </si>
  <si>
    <t>Sanctioned pilots and proofs of concept. Early policy and a small central team forming.</t>
  </si>
  <si>
    <t>Level 3</t>
  </si>
  <si>
    <t>Operationalising</t>
  </si>
  <si>
    <t>2.6 to 3.3</t>
  </si>
  <si>
    <t>First use cases in production with owners, measured value, risk reviews and a standard platform.</t>
  </si>
  <si>
    <t>Level 4</t>
  </si>
  <si>
    <t>Scaling</t>
  </si>
  <si>
    <t>3.4 to 4.2</t>
  </si>
  <si>
    <t>Managed portfolio on a shared platform, federated delivery, risk-tiered governance and supervised agents in production.</t>
  </si>
  <si>
    <t>Level 5</t>
  </si>
  <si>
    <t>Transforming</t>
  </si>
  <si>
    <t>4.3 to 5.0</t>
  </si>
  <si>
    <t>AI embedded in the operating model, products and decisions. Autonomy extended where evidence supports it.</t>
  </si>
  <si>
    <t>How the overall level is reported</t>
  </si>
  <si>
    <t>Governance, Data and Security act as ceilings: an organisation cannot sustainably operate AI above its lowest score in these three dimensions. The reported overall maturity is therefore the lowest level among Governance and risk, Data foundations and Security, shown alongside the full profile.</t>
  </si>
  <si>
    <t>Cells with a yellow background and blue text are inputs. All other values are calculated.</t>
  </si>
  <si>
    <t>AI Maturity Self-Assessment: scoring sheet</t>
  </si>
  <si>
    <t>Score each statement from 1 (not at all true) to 5 (fully true and evidenced). Leave blank if unknown.</t>
  </si>
  <si>
    <t>Organisation</t>
  </si>
  <si>
    <t>Assessment date</t>
  </si>
  <si>
    <t>Participants</t>
  </si>
  <si>
    <t>#</t>
  </si>
  <si>
    <t>Dimension</t>
  </si>
  <si>
    <t>Statement</t>
  </si>
  <si>
    <t>Score (1-5)</t>
  </si>
  <si>
    <t>Evidence and notes</t>
  </si>
  <si>
    <t>Strategy and value</t>
  </si>
  <si>
    <t>We have an AI strategy linked to named business objectives.</t>
  </si>
  <si>
    <t/>
  </si>
  <si>
    <t>Every AI use case has a business owner, a headline KPI and a baseline.</t>
  </si>
  <si>
    <t>We manage AI as a portfolio with stage-gate funding.</t>
  </si>
  <si>
    <t>We report realised value and unit cost at least quarterly.</t>
  </si>
  <si>
    <t>People and culture</t>
  </si>
  <si>
    <t>An executive sponsor actively leads the AI programme.</t>
  </si>
  <si>
    <t>Role-based AI literacy training is available and widely completed.</t>
  </si>
  <si>
    <t>We have a CoE or hub-and-spoke model with clear roles.</t>
  </si>
  <si>
    <t>We measure adoption and act on ADKAR barriers for each group.</t>
  </si>
  <si>
    <t>Governance and risk</t>
  </si>
  <si>
    <t>We have a published AI policy and acceptable-use guidance.</t>
  </si>
  <si>
    <t>We use a risk-tiering scheme with defined controls and approvers.</t>
  </si>
  <si>
    <t>We keep a complete inventory of AI systems and agents.</t>
  </si>
  <si>
    <t>Our approach is aligned to NIST AI RMF and/or ISO/IEC 42001.</t>
  </si>
  <si>
    <t>Data foundations</t>
  </si>
  <si>
    <t>Priority data domains are catalogued, governed and quality-measured.</t>
  </si>
  <si>
    <t>Retrieval preserves source permissions.</t>
  </si>
  <si>
    <t>We have a business glossary or semantic layer that AI can use.</t>
  </si>
  <si>
    <t>Lineage, consent and licensing are known for AI data.</t>
  </si>
  <si>
    <t>Platform and agentic AI</t>
  </si>
  <si>
    <t>We have a shared platform with a model gateway and guardrails.</t>
  </si>
  <si>
    <t>We can switch models without rewriting applications.</t>
  </si>
  <si>
    <t>We maintain agent and tool registries.</t>
  </si>
  <si>
    <t>Agents are deployed at defined autonomy levels with human checkpoints.</t>
  </si>
  <si>
    <t>Security</t>
  </si>
  <si>
    <t>AI threat modelling is part of design for every use case.</t>
  </si>
  <si>
    <t>We red team for injection and data leakage before launch.</t>
  </si>
  <si>
    <t>Agents have their own identities and least-privilege access.</t>
  </si>
  <si>
    <t>AI telemetry is monitored by our security operations team.</t>
  </si>
  <si>
    <t>Operations and observability</t>
  </si>
  <si>
    <t>Every production use case has an evaluation set and pass thresholds.</t>
  </si>
  <si>
    <t>We trace prompts, retrievals and tool calls end to end.</t>
  </si>
  <si>
    <t>Quality, safety and cost dashboards are reviewed regularly.</t>
  </si>
  <si>
    <t>We have an AI incident process that has been rehearsed.</t>
  </si>
  <si>
    <t>Progress</t>
  </si>
  <si>
    <t>Results: maturity profile</t>
  </si>
  <si>
    <t>Calculated from the Assessment sheet. Edit only the yellow target-level cells.</t>
  </si>
  <si>
    <t>Statements scored</t>
  </si>
  <si>
    <t>Current level</t>
  </si>
  <si>
    <t>Level name</t>
  </si>
  <si>
    <t>Target level</t>
  </si>
  <si>
    <t>Gap (levels)</t>
  </si>
  <si>
    <t>Priority</t>
  </si>
  <si>
    <t>Ceiling dimension</t>
  </si>
  <si>
    <t>No</t>
  </si>
  <si>
    <t>Yes</t>
  </si>
  <si>
    <t>Summary</t>
  </si>
  <si>
    <t>Average score (all dimensions)</t>
  </si>
  <si>
    <t>Level by average score</t>
  </si>
  <si>
    <t>Reported overall maturity (ceiling rule)</t>
  </si>
  <si>
    <t>Strongest dimension</t>
  </si>
  <si>
    <t>Weakest dimension</t>
  </si>
  <si>
    <t>Suggested focus (playbook Section 10.2)</t>
  </si>
  <si>
    <t>Governance, Data and Security are ceiling dimensions: the overall level is the lowest of the three. Gaps of one level or more in a ceiling dimension are flagged High priority. Target levels default to Level 3; adjust to your 12-month ambition.</t>
  </si>
  <si>
    <t>Action plan: closing the priority gaps</t>
  </si>
  <si>
    <t>Levels and priorities come from the Results sheet. Fill in the yellow columns. Start with High priority and ceiling dimensions.</t>
  </si>
  <si>
    <t>Key gap (what is missing)</t>
  </si>
  <si>
    <t>Actions (next 90 days)</t>
  </si>
  <si>
    <t>Owner</t>
  </si>
  <si>
    <t>Due date</t>
  </si>
  <si>
    <t>Status</t>
  </si>
  <si>
    <t>Not started</t>
  </si>
  <si>
    <t>Tip: use the Level Guide sheet to describe the gap. Read across from the current level to the target level for each dimension and write down what is missing.</t>
  </si>
  <si>
    <t>Level guide: scoring rubric by dimension</t>
  </si>
  <si>
    <t>From The Unified AI Adoption Framework, Section 2.2. Choose the column that best describes current reality.</t>
  </si>
  <si>
    <t>1 Exploring</t>
  </si>
  <si>
    <t>2 Experimenting</t>
  </si>
  <si>
    <t>3 Operationalising</t>
  </si>
  <si>
    <t>4 Scaling</t>
  </si>
  <si>
    <t>5 Transforming</t>
  </si>
  <si>
    <t>No AI strategy; individual curiosity</t>
  </si>
  <si>
    <t>Use cases chosen by enthusiasm; pilots without baselines</t>
  </si>
  <si>
    <t>Strategy linked to business goals; business cases with baseline KPIs</t>
  </si>
  <si>
    <t>Managed portfolio; value tracked quarterly; funding follows evidence</t>
  </si>
  <si>
    <t>AI integral to the business model; continuous value capture</t>
  </si>
  <si>
    <t>Isolated enthusiasts; fear or indifference</t>
  </si>
  <si>
    <t>Pilot teams; basic training for a few</t>
  </si>
  <si>
    <t>Central team or CoE; role-based literacy; executive sponsor</t>
  </si>
  <si>
    <t>Hub-and-spoke model; champions network; roles redesigned</t>
  </si>
  <si>
    <t>AI fluency is a core competency; human-agent teaming is normal</t>
  </si>
  <si>
    <t>No policy; shadow AI</t>
  </si>
  <si>
    <t>Acceptable-use policy; case-by-case reviews</t>
  </si>
  <si>
    <t>Risk-tiered reviews; AI inventory; named owners</t>
  </si>
  <si>
    <t>Governance embedded in delivery; aligned to NIST/ISO; audit-ready</t>
  </si>
  <si>
    <t>Automated policy enforcement; continuous assurance; certified where needed</t>
  </si>
  <si>
    <t>Siloed data; quality unknown</t>
  </si>
  <si>
    <t>Data prepared manually for each pilot</t>
  </si>
  <si>
    <t>Governed, catalogued data for priority domains; access-controlled retrieval</t>
  </si>
  <si>
    <t>Reusable data products; semantic layer; lineage and quality monitoring</t>
  </si>
  <si>
    <t>AI-ready data by design; shared, real-time knowledge layer</t>
  </si>
  <si>
    <t>Consumer tools; no standard platform</t>
  </si>
  <si>
    <t>Point solutions; one model per pilot</t>
  </si>
  <si>
    <t>Standard platform with model gateway, guardrails and evaluation; assistive agents</t>
  </si>
  <si>
    <t>Shared multi-model platform; agent and tool registries; supervised agents live</t>
  </si>
  <si>
    <t>Composable agent ecosystem; autonomous workflows within tested guardrails</t>
  </si>
  <si>
    <t>AI not in the threat model</t>
  </si>
  <si>
    <t>Basic data-loss rules; vendor terms checked</t>
  </si>
  <si>
    <t>AI threat modelling; injection and output controls; red teaming before launch</t>
  </si>
  <si>
    <t>Agent identity and least privilege; runtime inspection; AI in SOC monitoring</t>
  </si>
  <si>
    <t>Continuous adversarial testing; automated containment</t>
  </si>
  <si>
    <t>No monitoring</t>
  </si>
  <si>
    <t>Manual spot checks</t>
  </si>
  <si>
    <t>Evaluation sets; tracing; cost and quality dashboards</t>
  </si>
  <si>
    <t>Evaluation gates in CI/CD; online evaluation; incident process; AI FinOps</t>
  </si>
  <si>
    <t>Service-level objectives for quality, safety and cost; self-improving loop</t>
  </si>
  <si>
    <t>Level definitions</t>
  </si>
  <si>
    <t>Typical signals</t>
  </si>
  <si>
    <t>Shadow AI; enthusiasm mixed with anxiety; no inventory of AI use</t>
  </si>
  <si>
    <t>Many pilots, few in production; value claims without baselines</t>
  </si>
  <si>
    <t>Repeatable delivery path; evaluation before release; AI inventory exists</t>
  </si>
  <si>
    <t>Reuse across business units; value reported quarterly; agent registry</t>
  </si>
  <si>
    <t>New AI-enabled revenue; continuous assurance; human-agent teams are normal</t>
  </si>
  <si>
    <t>Current score</t>
  </si>
</sst>
</file>

<file path=xl/styles.xml><?xml version="1.0" encoding="utf-8"?>
<styleSheet xmlns="http://schemas.openxmlformats.org/spreadsheetml/2006/main">
  <numFmts count="3">
    <numFmt numFmtId="164" formatCode="@"/>
    <numFmt numFmtId="165" formatCode="0.00"/>
    <numFmt numFmtId="166" formatCode="dd mmm yyyy"/>
  </numFmts>
  <fonts count="11">
    <font>
      <sz val="11"/>
      <color theme="1"/>
      <name val="Calibri"/>
      <family val="2"/>
      <scheme val="minor"/>
    </font>
    <font>
      <b/>
      <sz val="16"/>
      <color rgb="FF1F3A5F"/>
      <name val="Arial"/>
      <family val="2"/>
    </font>
    <font>
      <i/>
      <sz val="10"/>
      <color rgb="FF5A6270"/>
      <name val="Arial"/>
      <family val="2"/>
    </font>
    <font>
      <b/>
      <sz val="10"/>
      <color rgb="FF1F3A5F"/>
      <name val="Arial"/>
      <family val="2"/>
    </font>
    <font>
      <sz val="10"/>
      <color theme="1"/>
      <name val="Arial"/>
      <family val="2"/>
    </font>
    <font>
      <b/>
      <sz val="12"/>
      <color rgb="FF0F8B7D"/>
      <name val="Arial"/>
      <family val="2"/>
    </font>
    <font>
      <b/>
      <sz val="10"/>
      <color rgb="FFFFFFFF"/>
      <name val="Arial"/>
      <family val="2"/>
    </font>
    <font>
      <i/>
      <sz val="9"/>
      <color rgb="FF5A6270"/>
      <name val="Arial"/>
      <family val="2"/>
    </font>
    <font>
      <sz val="10"/>
      <color rgb="FF0000FF"/>
      <name val="Arial"/>
      <family val="2"/>
    </font>
    <font>
      <b/>
      <sz val="10"/>
      <color rgb="FF0000FF"/>
      <name val="Arial"/>
      <family val="2"/>
    </font>
    <font>
      <b/>
      <sz val="10"/>
      <color theme="1"/>
      <name val="Arial"/>
      <family val="2"/>
    </font>
  </fonts>
  <fills count="6">
    <fill>
      <patternFill patternType="none"/>
    </fill>
    <fill>
      <patternFill patternType="gray125"/>
    </fill>
    <fill>
      <patternFill patternType="solid">
        <fgColor rgb="FFF2F5F9"/>
        <bgColor indexed="64"/>
      </patternFill>
    </fill>
    <fill>
      <patternFill patternType="solid">
        <fgColor rgb="FF1F3A5F"/>
        <bgColor indexed="64"/>
      </patternFill>
    </fill>
    <fill>
      <patternFill patternType="solid">
        <fgColor rgb="FFFFF8DC"/>
        <bgColor indexed="64"/>
      </patternFill>
    </fill>
    <fill>
      <patternFill patternType="solid">
        <fgColor rgb="FFFFFFFF"/>
        <bgColor indexed="64"/>
      </patternFill>
    </fill>
  </fills>
  <borders count="2">
    <border>
      <left/>
      <right/>
      <top/>
      <bottom/>
      <diagonal/>
    </border>
    <border>
      <left style="thin">
        <color rgb="FFD0D7E1"/>
      </left>
      <right style="thin">
        <color rgb="FFD0D7E1"/>
      </right>
      <top style="thin">
        <color rgb="FFD0D7E1"/>
      </top>
      <bottom style="thin">
        <color rgb="FFD0D7E1"/>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0" fontId="5" fillId="0" borderId="0" xfId="0" applyFont="1"/>
    <xf numFmtId="0" fontId="6" fillId="3" borderId="1" xfId="0" applyFont="1" applyFill="1" applyBorder="1" applyAlignment="1">
      <alignment vertical="center" wrapText="1"/>
    </xf>
    <xf numFmtId="0" fontId="4" fillId="0" borderId="1" xfId="0" applyFont="1" applyBorder="1" applyAlignment="1">
      <alignment horizontal="center" vertical="center" wrapText="1"/>
    </xf>
    <xf numFmtId="0" fontId="7" fillId="0" borderId="0" xfId="0" applyFont="1" applyAlignment="1">
      <alignment vertical="top" wrapText="1"/>
    </xf>
    <xf numFmtId="0" fontId="8" fillId="4"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9"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5" borderId="1" xfId="0" applyFont="1" applyFill="1" applyBorder="1" applyAlignment="1">
      <alignment vertical="top" wrapText="1"/>
    </xf>
    <xf numFmtId="0" fontId="4" fillId="5" borderId="1" xfId="0" applyFont="1" applyFill="1" applyBorder="1" applyAlignment="1">
      <alignment vertical="top" wrapText="1"/>
    </xf>
    <xf numFmtId="164" fontId="3" fillId="2" borderId="1" xfId="0" applyNumberFormat="1" applyFont="1" applyFill="1" applyBorder="1" applyAlignment="1">
      <alignment vertical="top" wrapText="1"/>
    </xf>
    <xf numFmtId="1" fontId="4" fillId="0" borderId="1"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1" fontId="9" fillId="4" borderId="1" xfId="0" applyNumberFormat="1" applyFont="1" applyFill="1" applyBorder="1" applyAlignment="1">
      <alignment horizontal="center" vertical="center" wrapText="1"/>
    </xf>
    <xf numFmtId="0" fontId="10" fillId="0" borderId="1" xfId="0" applyFont="1" applyBorder="1" applyAlignment="1">
      <alignment vertical="top" wrapText="1"/>
    </xf>
    <xf numFmtId="166" fontId="8" fillId="4" borderId="1" xfId="0" applyNumberFormat="1" applyFont="1" applyFill="1" applyBorder="1" applyAlignment="1">
      <alignment vertical="top" wrapText="1"/>
    </xf>
  </cellXfs>
  <cellStyles count="1">
    <cellStyle name="Normal" xfId="0" builtinId="0"/>
  </cellStyles>
  <dxfs count="6">
    <dxf>
      <font>
        <b/>
      </font>
      <fill>
        <patternFill>
          <bgColor rgb="FFF8CBAD"/>
        </patternFill>
      </fill>
    </dxf>
    <dxf>
      <font>
        <b/>
      </font>
      <fill>
        <patternFill>
          <bgColor rgb="FFFFEB9C"/>
        </patternFill>
      </fill>
    </dxf>
    <dxf>
      <font>
        <b/>
      </font>
      <fill>
        <patternFill>
          <bgColor rgb="FFC6EFCE"/>
        </patternFill>
      </fill>
    </dxf>
    <dxf>
      <fill>
        <patternFill>
          <bgColor rgb="FFC6EFCE"/>
        </patternFill>
      </fill>
    </dxf>
    <dxf>
      <fill>
        <patternFill>
          <bgColor rgb="FFF8CBAD"/>
        </patternFill>
      </fill>
    </dxf>
    <dxf>
      <fill>
        <patternFill>
          <bgColor rgb="FFDDEBF7"/>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Current score vs target level</a:t>
            </a:r>
          </a:p>
        </c:rich>
      </c:tx>
      <c:layout/>
    </c:title>
    <c:plotArea>
      <c:layout/>
      <c:radarChart>
        <c:radarStyle val="marker"/>
        <c:ser>
          <c:idx val="0"/>
          <c:order val="0"/>
          <c:tx>
            <c:strRef>
              <c:f>'_ChartData'!$B$1</c:f>
              <c:strCache>
                <c:ptCount val="1"/>
                <c:pt idx="0">
                  <c:v>Current score</c:v>
                </c:pt>
              </c:strCache>
            </c:strRef>
          </c:tx>
          <c:spPr>
            <a:ln w="31750">
              <a:solidFill>
                <a:srgbClr val="0F8B7D"/>
              </a:solidFill>
            </a:ln>
          </c:spPr>
          <c:marker>
            <c:symbol val="circle"/>
            <c:size val="6"/>
            <c:spPr>
              <a:solidFill>
                <a:srgbClr val="0F8B7D"/>
              </a:solidFill>
              <a:ln>
                <a:solidFill>
                  <a:srgbClr val="0F8B7D"/>
                </a:solidFill>
              </a:ln>
            </c:spPr>
          </c:marker>
          <c:cat>
            <c:strRef>
              <c:f>'_ChartData'!$A$2:$A$8</c:f>
              <c:strCache>
                <c:ptCount val="7"/>
                <c:pt idx="0">
                  <c:v/>
                </c:pt>
                <c:pt idx="1">
                  <c:v/>
                </c:pt>
                <c:pt idx="2">
                  <c:v/>
                </c:pt>
                <c:pt idx="3">
                  <c:v/>
                </c:pt>
                <c:pt idx="4">
                  <c:v/>
                </c:pt>
                <c:pt idx="5">
                  <c:v/>
                </c:pt>
                <c:pt idx="6">
                  <c:v/>
                </c:pt>
              </c:strCache>
            </c:strRef>
          </c:cat>
          <c:val>
            <c:numRef>
              <c:f>'_ChartData'!$B$2:$B$8</c:f>
              <c:numCache>
                <c:formatCode>General</c:formatCode>
                <c:ptCount val="7"/>
                <c:pt idx="0">
                  <c:v>0</c:v>
                </c:pt>
                <c:pt idx="1">
                  <c:v>0</c:v>
                </c:pt>
                <c:pt idx="2">
                  <c:v>0</c:v>
                </c:pt>
                <c:pt idx="3">
                  <c:v>0</c:v>
                </c:pt>
                <c:pt idx="4">
                  <c:v>0</c:v>
                </c:pt>
                <c:pt idx="5">
                  <c:v>0</c:v>
                </c:pt>
                <c:pt idx="6">
                  <c:v>0</c:v>
                </c:pt>
              </c:numCache>
            </c:numRef>
          </c:val>
        </c:ser>
        <c:ser>
          <c:idx val="1"/>
          <c:order val="1"/>
          <c:tx>
            <c:strRef>
              <c:f>'_ChartData'!$C$1</c:f>
              <c:strCache>
                <c:ptCount val="1"/>
                <c:pt idx="0">
                  <c:v>Target level</c:v>
                </c:pt>
              </c:strCache>
            </c:strRef>
          </c:tx>
          <c:spPr>
            <a:ln w="25400">
              <a:solidFill>
                <a:srgbClr val="B86E00"/>
              </a:solidFill>
              <a:prstDash val="dash"/>
            </a:ln>
          </c:spPr>
          <c:marker>
            <c:symbol val="none"/>
          </c:marker>
          <c:cat>
            <c:strRef>
              <c:f>'_ChartData'!$A$2:$A$8</c:f>
              <c:strCache>
                <c:ptCount val="7"/>
                <c:pt idx="0">
                  <c:v/>
                </c:pt>
                <c:pt idx="1">
                  <c:v/>
                </c:pt>
                <c:pt idx="2">
                  <c:v/>
                </c:pt>
                <c:pt idx="3">
                  <c:v/>
                </c:pt>
                <c:pt idx="4">
                  <c:v/>
                </c:pt>
                <c:pt idx="5">
                  <c:v/>
                </c:pt>
                <c:pt idx="6">
                  <c:v/>
                </c:pt>
              </c:strCache>
            </c:strRef>
          </c:cat>
          <c:val>
            <c:numRef>
              <c:f>'_ChartData'!$C$2:$C$8</c:f>
              <c:numCache>
                <c:formatCode>General</c:formatCode>
                <c:ptCount val="7"/>
                <c:pt idx="0">
                  <c:v>0</c:v>
                </c:pt>
                <c:pt idx="1">
                  <c:v>0</c:v>
                </c:pt>
                <c:pt idx="2">
                  <c:v>0</c:v>
                </c:pt>
                <c:pt idx="3">
                  <c:v>0</c:v>
                </c:pt>
                <c:pt idx="4">
                  <c:v>0</c:v>
                </c:pt>
                <c:pt idx="5">
                  <c:v>0</c:v>
                </c:pt>
                <c:pt idx="6">
                  <c:v>0</c:v>
                </c:pt>
              </c:numCache>
            </c:numRef>
          </c:val>
        </c:ser>
        <c:axId val="50010001"/>
        <c:axId val="50010002"/>
      </c:radarChart>
      <c:catAx>
        <c:axId val="50010001"/>
        <c:scaling>
          <c:orientation val="minMax"/>
        </c:scaling>
        <c:axPos val="b"/>
        <c:majorGridlines/>
        <c:tickLblPos val="nextTo"/>
        <c:crossAx val="50010002"/>
        <c:crosses val="autoZero"/>
        <c:auto val="1"/>
        <c:lblAlgn val="ctr"/>
        <c:lblOffset val="100"/>
      </c:catAx>
      <c:valAx>
        <c:axId val="50010002"/>
        <c:scaling>
          <c:orientation val="minMax"/>
          <c:max val="5"/>
          <c:min val="0"/>
        </c:scaling>
        <c:axPos val="l"/>
        <c:majorGridlines/>
        <c:numFmt formatCode="General" sourceLinked="1"/>
        <c:tickLblPos val="nextTo"/>
        <c:crossAx val="50010001"/>
        <c:crosses val="autoZero"/>
        <c:crossBetween val="between"/>
        <c:majorUnit val="1"/>
      </c:valAx>
    </c:plotArea>
    <c:legend>
      <c:legendPos val="b"/>
      <c:layout/>
    </c:legend>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10</xdr:col>
      <xdr:colOff>0</xdr:colOff>
      <xdr:row>2</xdr:row>
      <xdr:rowOff>0</xdr:rowOff>
    </xdr:from>
    <xdr:to>
      <xdr:col>18</xdr:col>
      <xdr:colOff>457200</xdr:colOff>
      <xdr:row>18</xdr:row>
      <xdr:rowOff>9525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
  <Relationship Id="rId1" Type="http://schemas.microsoft.com/office/2011/relationships/webextension" Target="webextension1.xml"/>
</Relationships>
</file>

<file path=xl/webextensions/taskpanes.xml><?xml version="1.0" encoding="utf-8"?>
<wetp:taskpanes xmlns:wetp="http://schemas.microsoft.com/office/webextensions/taskpanes/2010/11">
  <wetp:taskpane dockstate="right" visibility="1"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F4627D3-3E89-4FB6-8B41-829D8BA865C8}">
  <we:reference id="WA200010611" version="1.0.10036.0" store="en-us" storeType="OMEX"/>
  <we:alternateReferences/>
  <we:properties>
    <we:property name="Office.AutoShowTaskpaneWithDocument" value="true"/>
  </we:properties>
  <we:bindings/>
  <we:snapshot xmlns:r="http://schemas.openxmlformats.org/officeDocument/2006/relationships"/>
</we:webextension>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B2:E32"/>
  <sheetViews>
    <sheetView showGridLines="0" tabSelected="1" workbookViewId="0"/>
  </sheetViews>
  <sheetFormatPr defaultRowHeight="15"/>
  <cols>
    <col min="1" max="1" width="3.7109375" customWidth="1"/>
    <col min="2" max="2" width="26.7109375" customWidth="1"/>
    <col min="3" max="3" width="18.7109375" customWidth="1"/>
    <col min="4" max="4" width="16.7109375" customWidth="1"/>
    <col min="5" max="5" width="70.7109375" customWidth="1"/>
  </cols>
  <sheetData>
    <row r="2" spans="2:5">
      <c r="B2" s="1" t="s">
        <v>0</v>
      </c>
    </row>
    <row r="3" spans="2:5">
      <c r="B3" s="2" t="s">
        <v>1</v>
      </c>
    </row>
    <row r="5" spans="2:5" ht="30" customHeight="1">
      <c r="B5" s="3" t="s">
        <v>2</v>
      </c>
      <c r="C5" s="4" t="s">
        <v>3</v>
      </c>
      <c r="D5" s="4"/>
      <c r="E5" s="4"/>
    </row>
    <row r="6" spans="2:5" ht="30" customHeight="1">
      <c r="B6" s="3" t="s">
        <v>4</v>
      </c>
      <c r="C6" s="4" t="s">
        <v>5</v>
      </c>
      <c r="D6" s="4"/>
      <c r="E6" s="4"/>
    </row>
    <row r="7" spans="2:5" ht="30" customHeight="1">
      <c r="B7" s="3" t="s">
        <v>6</v>
      </c>
      <c r="C7" s="4" t="s">
        <v>7</v>
      </c>
      <c r="D7" s="4"/>
      <c r="E7" s="4"/>
    </row>
    <row r="8" spans="2:5" ht="30" customHeight="1">
      <c r="B8" s="3" t="s">
        <v>8</v>
      </c>
      <c r="C8" s="4" t="s">
        <v>9</v>
      </c>
      <c r="D8" s="4"/>
      <c r="E8" s="4"/>
    </row>
    <row r="9" spans="2:5" ht="30" customHeight="1">
      <c r="B9" s="3" t="s">
        <v>10</v>
      </c>
      <c r="C9" s="4" t="s">
        <v>11</v>
      </c>
      <c r="D9" s="4"/>
      <c r="E9" s="4"/>
    </row>
    <row r="10" spans="2:5" ht="30" customHeight="1">
      <c r="B10" s="3" t="s">
        <v>12</v>
      </c>
      <c r="C10" s="4" t="s">
        <v>13</v>
      </c>
      <c r="D10" s="4"/>
      <c r="E10" s="4"/>
    </row>
    <row r="11" spans="2:5" ht="30" customHeight="1">
      <c r="B11" s="3" t="s">
        <v>14</v>
      </c>
      <c r="C11" s="4" t="s">
        <v>15</v>
      </c>
      <c r="D11" s="4"/>
      <c r="E11" s="4"/>
    </row>
    <row r="13" spans="2:5">
      <c r="B13" s="5" t="s">
        <v>16</v>
      </c>
    </row>
    <row r="14" spans="2:5">
      <c r="B14" s="6" t="s">
        <v>17</v>
      </c>
      <c r="C14" s="6" t="s">
        <v>18</v>
      </c>
      <c r="D14" s="6"/>
      <c r="E14" s="6"/>
    </row>
    <row r="15" spans="2:5">
      <c r="B15" s="7">
        <v>1</v>
      </c>
      <c r="C15" s="4" t="s">
        <v>19</v>
      </c>
      <c r="D15" s="4"/>
      <c r="E15" s="4"/>
    </row>
    <row r="16" spans="2:5">
      <c r="B16" s="7">
        <v>2</v>
      </c>
      <c r="C16" s="4" t="s">
        <v>20</v>
      </c>
      <c r="D16" s="4"/>
      <c r="E16" s="4"/>
    </row>
    <row r="17" spans="2:5">
      <c r="B17" s="7">
        <v>3</v>
      </c>
      <c r="C17" s="4" t="s">
        <v>21</v>
      </c>
      <c r="D17" s="4"/>
      <c r="E17" s="4"/>
    </row>
    <row r="18" spans="2:5">
      <c r="B18" s="7">
        <v>4</v>
      </c>
      <c r="C18" s="4" t="s">
        <v>22</v>
      </c>
      <c r="D18" s="4"/>
      <c r="E18" s="4"/>
    </row>
    <row r="19" spans="2:5">
      <c r="B19" s="7">
        <v>5</v>
      </c>
      <c r="C19" s="4" t="s">
        <v>23</v>
      </c>
      <c r="D19" s="4"/>
      <c r="E19" s="4"/>
    </row>
    <row r="21" spans="2:5">
      <c r="B21" s="5" t="s">
        <v>24</v>
      </c>
    </row>
    <row r="22" spans="2:5">
      <c r="B22" s="6" t="s">
        <v>25</v>
      </c>
      <c r="C22" s="6" t="s">
        <v>26</v>
      </c>
      <c r="D22" s="6" t="s">
        <v>27</v>
      </c>
      <c r="E22" s="6" t="s">
        <v>28</v>
      </c>
    </row>
    <row r="23" spans="2:5" ht="28" customHeight="1">
      <c r="B23" s="3" t="s">
        <v>29</v>
      </c>
      <c r="C23" s="4" t="s">
        <v>30</v>
      </c>
      <c r="D23" s="7" t="s">
        <v>31</v>
      </c>
      <c r="E23" s="4" t="s">
        <v>32</v>
      </c>
    </row>
    <row r="24" spans="2:5" ht="28" customHeight="1">
      <c r="B24" s="3" t="s">
        <v>33</v>
      </c>
      <c r="C24" s="4" t="s">
        <v>34</v>
      </c>
      <c r="D24" s="7" t="s">
        <v>35</v>
      </c>
      <c r="E24" s="4" t="s">
        <v>36</v>
      </c>
    </row>
    <row r="25" spans="2:5" ht="28" customHeight="1">
      <c r="B25" s="3" t="s">
        <v>37</v>
      </c>
      <c r="C25" s="4" t="s">
        <v>38</v>
      </c>
      <c r="D25" s="7" t="s">
        <v>39</v>
      </c>
      <c r="E25" s="4" t="s">
        <v>40</v>
      </c>
    </row>
    <row r="26" spans="2:5" ht="28" customHeight="1">
      <c r="B26" s="3" t="s">
        <v>41</v>
      </c>
      <c r="C26" s="4" t="s">
        <v>42</v>
      </c>
      <c r="D26" s="7" t="s">
        <v>43</v>
      </c>
      <c r="E26" s="4" t="s">
        <v>44</v>
      </c>
    </row>
    <row r="27" spans="2:5" ht="28" customHeight="1">
      <c r="B27" s="3" t="s">
        <v>45</v>
      </c>
      <c r="C27" s="4" t="s">
        <v>46</v>
      </c>
      <c r="D27" s="7" t="s">
        <v>47</v>
      </c>
      <c r="E27" s="4" t="s">
        <v>48</v>
      </c>
    </row>
    <row r="29" spans="2:5">
      <c r="B29" s="5" t="s">
        <v>49</v>
      </c>
    </row>
    <row r="30" spans="2:5" ht="44" customHeight="1">
      <c r="B30" s="4" t="s">
        <v>50</v>
      </c>
      <c r="C30" s="4"/>
      <c r="D30" s="4"/>
      <c r="E30" s="4"/>
    </row>
    <row r="32" spans="2:5">
      <c r="B32" s="8" t="s">
        <v>51</v>
      </c>
      <c r="C32" s="8"/>
      <c r="D32" s="8"/>
      <c r="E32" s="8"/>
    </row>
  </sheetData>
  <mergeCells count="15">
    <mergeCell ref="C5:E5"/>
    <mergeCell ref="C6:E6"/>
    <mergeCell ref="C7:E7"/>
    <mergeCell ref="C8:E8"/>
    <mergeCell ref="C9:E9"/>
    <mergeCell ref="C10:E10"/>
    <mergeCell ref="C11:E11"/>
    <mergeCell ref="C14:E14"/>
    <mergeCell ref="C15:E15"/>
    <mergeCell ref="C16:E16"/>
    <mergeCell ref="C17:E17"/>
    <mergeCell ref="C18:E18"/>
    <mergeCell ref="C19:E19"/>
    <mergeCell ref="B30:E30"/>
    <mergeCell ref="B32:E3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38"/>
  <sheetViews>
    <sheetView showGridLines="0" workbookViewId="0">
      <pane ySplit="8" topLeftCell="A9" activePane="bottomLeft" state="frozen"/>
      <selection pane="bottomLeft"/>
    </sheetView>
  </sheetViews>
  <sheetFormatPr defaultRowHeight="15"/>
  <cols>
    <col min="1" max="1" width="5.7109375" customWidth="1"/>
    <col min="2" max="2" width="26.7109375" customWidth="1"/>
    <col min="3" max="3" width="66.7109375" customWidth="1"/>
    <col min="4" max="4" width="12.7109375" customWidth="1"/>
    <col min="5" max="5" width="48.7109375" customWidth="1"/>
  </cols>
  <sheetData>
    <row r="1" spans="1:5">
      <c r="A1" s="1" t="s">
        <v>52</v>
      </c>
    </row>
    <row r="2" spans="1:5">
      <c r="A2" s="2" t="s">
        <v>53</v>
      </c>
    </row>
    <row r="4" spans="1:5">
      <c r="B4" s="3" t="s">
        <v>54</v>
      </c>
      <c r="C4" s="9"/>
      <c r="D4" s="9"/>
      <c r="E4" s="9"/>
    </row>
    <row r="5" spans="1:5">
      <c r="B5" s="3" t="s">
        <v>55</v>
      </c>
      <c r="C5" s="9"/>
      <c r="D5" s="9"/>
      <c r="E5" s="9"/>
    </row>
    <row r="6" spans="1:5">
      <c r="B6" s="3" t="s">
        <v>56</v>
      </c>
      <c r="C6" s="9"/>
      <c r="D6" s="9"/>
      <c r="E6" s="9"/>
    </row>
    <row r="8" spans="1:5">
      <c r="A8" s="6" t="s">
        <v>57</v>
      </c>
      <c r="B8" s="6" t="s">
        <v>58</v>
      </c>
      <c r="C8" s="6" t="s">
        <v>59</v>
      </c>
      <c r="D8" s="6" t="s">
        <v>60</v>
      </c>
      <c r="E8" s="6" t="s">
        <v>61</v>
      </c>
    </row>
    <row r="9" spans="1:5" ht="30" customHeight="1">
      <c r="A9" s="10">
        <v>1</v>
      </c>
      <c r="B9" s="3" t="s">
        <v>62</v>
      </c>
      <c r="C9" s="11" t="s">
        <v>63</v>
      </c>
      <c r="D9" s="12" t="s">
        <v>64</v>
      </c>
      <c r="E9" s="9" t="s">
        <v>64</v>
      </c>
    </row>
    <row r="10" spans="1:5" ht="30" customHeight="1">
      <c r="A10" s="10">
        <v>2</v>
      </c>
      <c r="B10" s="3" t="s">
        <v>62</v>
      </c>
      <c r="C10" s="11" t="s">
        <v>65</v>
      </c>
      <c r="D10" s="12" t="s">
        <v>64</v>
      </c>
      <c r="E10" s="9" t="s">
        <v>64</v>
      </c>
    </row>
    <row r="11" spans="1:5" ht="30" customHeight="1">
      <c r="A11" s="10">
        <v>3</v>
      </c>
      <c r="B11" s="3" t="s">
        <v>62</v>
      </c>
      <c r="C11" s="11" t="s">
        <v>66</v>
      </c>
      <c r="D11" s="12" t="s">
        <v>64</v>
      </c>
      <c r="E11" s="9" t="s">
        <v>64</v>
      </c>
    </row>
    <row r="12" spans="1:5" ht="30" customHeight="1">
      <c r="A12" s="10">
        <v>4</v>
      </c>
      <c r="B12" s="3" t="s">
        <v>62</v>
      </c>
      <c r="C12" s="11" t="s">
        <v>67</v>
      </c>
      <c r="D12" s="12" t="s">
        <v>64</v>
      </c>
      <c r="E12" s="9" t="s">
        <v>64</v>
      </c>
    </row>
    <row r="13" spans="1:5" ht="30" customHeight="1">
      <c r="A13" s="13">
        <v>5</v>
      </c>
      <c r="B13" s="14" t="s">
        <v>68</v>
      </c>
      <c r="C13" s="15" t="s">
        <v>69</v>
      </c>
      <c r="D13" s="12" t="s">
        <v>64</v>
      </c>
      <c r="E13" s="9" t="s">
        <v>64</v>
      </c>
    </row>
    <row r="14" spans="1:5" ht="30" customHeight="1">
      <c r="A14" s="13">
        <v>6</v>
      </c>
      <c r="B14" s="14" t="s">
        <v>68</v>
      </c>
      <c r="C14" s="15" t="s">
        <v>70</v>
      </c>
      <c r="D14" s="12" t="s">
        <v>64</v>
      </c>
      <c r="E14" s="9" t="s">
        <v>64</v>
      </c>
    </row>
    <row r="15" spans="1:5" ht="30" customHeight="1">
      <c r="A15" s="13">
        <v>7</v>
      </c>
      <c r="B15" s="14" t="s">
        <v>68</v>
      </c>
      <c r="C15" s="15" t="s">
        <v>71</v>
      </c>
      <c r="D15" s="12" t="s">
        <v>64</v>
      </c>
      <c r="E15" s="9" t="s">
        <v>64</v>
      </c>
    </row>
    <row r="16" spans="1:5" ht="30" customHeight="1">
      <c r="A16" s="13">
        <v>8</v>
      </c>
      <c r="B16" s="14" t="s">
        <v>68</v>
      </c>
      <c r="C16" s="15" t="s">
        <v>72</v>
      </c>
      <c r="D16" s="12" t="s">
        <v>64</v>
      </c>
      <c r="E16" s="9" t="s">
        <v>64</v>
      </c>
    </row>
    <row r="17" spans="1:5" ht="30" customHeight="1">
      <c r="A17" s="10">
        <v>9</v>
      </c>
      <c r="B17" s="3" t="s">
        <v>73</v>
      </c>
      <c r="C17" s="11" t="s">
        <v>74</v>
      </c>
      <c r="D17" s="12" t="s">
        <v>64</v>
      </c>
      <c r="E17" s="9" t="s">
        <v>64</v>
      </c>
    </row>
    <row r="18" spans="1:5" ht="30" customHeight="1">
      <c r="A18" s="10">
        <v>10</v>
      </c>
      <c r="B18" s="3" t="s">
        <v>73</v>
      </c>
      <c r="C18" s="11" t="s">
        <v>75</v>
      </c>
      <c r="D18" s="12" t="s">
        <v>64</v>
      </c>
      <c r="E18" s="9" t="s">
        <v>64</v>
      </c>
    </row>
    <row r="19" spans="1:5" ht="30" customHeight="1">
      <c r="A19" s="10">
        <v>11</v>
      </c>
      <c r="B19" s="3" t="s">
        <v>73</v>
      </c>
      <c r="C19" s="11" t="s">
        <v>76</v>
      </c>
      <c r="D19" s="12" t="s">
        <v>64</v>
      </c>
      <c r="E19" s="9" t="s">
        <v>64</v>
      </c>
    </row>
    <row r="20" spans="1:5" ht="30" customHeight="1">
      <c r="A20" s="10">
        <v>12</v>
      </c>
      <c r="B20" s="3" t="s">
        <v>73</v>
      </c>
      <c r="C20" s="11" t="s">
        <v>77</v>
      </c>
      <c r="D20" s="12" t="s">
        <v>64</v>
      </c>
      <c r="E20" s="9" t="s">
        <v>64</v>
      </c>
    </row>
    <row r="21" spans="1:5" ht="30" customHeight="1">
      <c r="A21" s="13">
        <v>13</v>
      </c>
      <c r="B21" s="14" t="s">
        <v>78</v>
      </c>
      <c r="C21" s="15" t="s">
        <v>79</v>
      </c>
      <c r="D21" s="12" t="s">
        <v>64</v>
      </c>
      <c r="E21" s="9" t="s">
        <v>64</v>
      </c>
    </row>
    <row r="22" spans="1:5" ht="30" customHeight="1">
      <c r="A22" s="13">
        <v>14</v>
      </c>
      <c r="B22" s="14" t="s">
        <v>78</v>
      </c>
      <c r="C22" s="15" t="s">
        <v>80</v>
      </c>
      <c r="D22" s="12" t="s">
        <v>64</v>
      </c>
      <c r="E22" s="9" t="s">
        <v>64</v>
      </c>
    </row>
    <row r="23" spans="1:5" ht="30" customHeight="1">
      <c r="A23" s="13">
        <v>15</v>
      </c>
      <c r="B23" s="14" t="s">
        <v>78</v>
      </c>
      <c r="C23" s="15" t="s">
        <v>81</v>
      </c>
      <c r="D23" s="12" t="s">
        <v>64</v>
      </c>
      <c r="E23" s="9" t="s">
        <v>64</v>
      </c>
    </row>
    <row r="24" spans="1:5" ht="30" customHeight="1">
      <c r="A24" s="13">
        <v>16</v>
      </c>
      <c r="B24" s="14" t="s">
        <v>78</v>
      </c>
      <c r="C24" s="15" t="s">
        <v>82</v>
      </c>
      <c r="D24" s="12" t="s">
        <v>64</v>
      </c>
      <c r="E24" s="9" t="s">
        <v>64</v>
      </c>
    </row>
    <row r="25" spans="1:5" ht="30" customHeight="1">
      <c r="A25" s="10">
        <v>17</v>
      </c>
      <c r="B25" s="3" t="s">
        <v>83</v>
      </c>
      <c r="C25" s="11" t="s">
        <v>84</v>
      </c>
      <c r="D25" s="12" t="s">
        <v>64</v>
      </c>
      <c r="E25" s="9" t="s">
        <v>64</v>
      </c>
    </row>
    <row r="26" spans="1:5" ht="30" customHeight="1">
      <c r="A26" s="10">
        <v>18</v>
      </c>
      <c r="B26" s="3" t="s">
        <v>83</v>
      </c>
      <c r="C26" s="11" t="s">
        <v>85</v>
      </c>
      <c r="D26" s="12" t="s">
        <v>64</v>
      </c>
      <c r="E26" s="9" t="s">
        <v>64</v>
      </c>
    </row>
    <row r="27" spans="1:5" ht="30" customHeight="1">
      <c r="A27" s="10">
        <v>19</v>
      </c>
      <c r="B27" s="3" t="s">
        <v>83</v>
      </c>
      <c r="C27" s="11" t="s">
        <v>86</v>
      </c>
      <c r="D27" s="12" t="s">
        <v>64</v>
      </c>
      <c r="E27" s="9" t="s">
        <v>64</v>
      </c>
    </row>
    <row r="28" spans="1:5" ht="30" customHeight="1">
      <c r="A28" s="10">
        <v>20</v>
      </c>
      <c r="B28" s="3" t="s">
        <v>83</v>
      </c>
      <c r="C28" s="11" t="s">
        <v>87</v>
      </c>
      <c r="D28" s="12" t="s">
        <v>64</v>
      </c>
      <c r="E28" s="9" t="s">
        <v>64</v>
      </c>
    </row>
    <row r="29" spans="1:5" ht="30" customHeight="1">
      <c r="A29" s="13">
        <v>21</v>
      </c>
      <c r="B29" s="14" t="s">
        <v>88</v>
      </c>
      <c r="C29" s="15" t="s">
        <v>89</v>
      </c>
      <c r="D29" s="12" t="s">
        <v>64</v>
      </c>
      <c r="E29" s="9" t="s">
        <v>64</v>
      </c>
    </row>
    <row r="30" spans="1:5" ht="30" customHeight="1">
      <c r="A30" s="13">
        <v>22</v>
      </c>
      <c r="B30" s="14" t="s">
        <v>88</v>
      </c>
      <c r="C30" s="15" t="s">
        <v>90</v>
      </c>
      <c r="D30" s="12" t="s">
        <v>64</v>
      </c>
      <c r="E30" s="9" t="s">
        <v>64</v>
      </c>
    </row>
    <row r="31" spans="1:5" ht="30" customHeight="1">
      <c r="A31" s="13">
        <v>23</v>
      </c>
      <c r="B31" s="14" t="s">
        <v>88</v>
      </c>
      <c r="C31" s="15" t="s">
        <v>91</v>
      </c>
      <c r="D31" s="12" t="s">
        <v>64</v>
      </c>
      <c r="E31" s="9" t="s">
        <v>64</v>
      </c>
    </row>
    <row r="32" spans="1:5" ht="30" customHeight="1">
      <c r="A32" s="13">
        <v>24</v>
      </c>
      <c r="B32" s="14" t="s">
        <v>88</v>
      </c>
      <c r="C32" s="15" t="s">
        <v>92</v>
      </c>
      <c r="D32" s="12" t="s">
        <v>64</v>
      </c>
      <c r="E32" s="9" t="s">
        <v>64</v>
      </c>
    </row>
    <row r="33" spans="1:5" ht="30" customHeight="1">
      <c r="A33" s="10">
        <v>25</v>
      </c>
      <c r="B33" s="3" t="s">
        <v>93</v>
      </c>
      <c r="C33" s="11" t="s">
        <v>94</v>
      </c>
      <c r="D33" s="12" t="s">
        <v>64</v>
      </c>
      <c r="E33" s="9" t="s">
        <v>64</v>
      </c>
    </row>
    <row r="34" spans="1:5" ht="30" customHeight="1">
      <c r="A34" s="10">
        <v>26</v>
      </c>
      <c r="B34" s="3" t="s">
        <v>93</v>
      </c>
      <c r="C34" s="11" t="s">
        <v>95</v>
      </c>
      <c r="D34" s="12" t="s">
        <v>64</v>
      </c>
      <c r="E34" s="9" t="s">
        <v>64</v>
      </c>
    </row>
    <row r="35" spans="1:5" ht="30" customHeight="1">
      <c r="A35" s="10">
        <v>27</v>
      </c>
      <c r="B35" s="3" t="s">
        <v>93</v>
      </c>
      <c r="C35" s="11" t="s">
        <v>96</v>
      </c>
      <c r="D35" s="12" t="s">
        <v>64</v>
      </c>
      <c r="E35" s="9" t="s">
        <v>64</v>
      </c>
    </row>
    <row r="36" spans="1:5" ht="30" customHeight="1">
      <c r="A36" s="10">
        <v>28</v>
      </c>
      <c r="B36" s="3" t="s">
        <v>93</v>
      </c>
      <c r="C36" s="11" t="s">
        <v>97</v>
      </c>
      <c r="D36" s="12" t="s">
        <v>64</v>
      </c>
      <c r="E36" s="9" t="s">
        <v>64</v>
      </c>
    </row>
    <row r="38" spans="1:5">
      <c r="B38" s="3" t="s">
        <v>98</v>
      </c>
      <c r="C38" s="4">
        <f>COUNT(D9:D36)&amp;" of 28 statements scored"</f>
        <v/>
      </c>
    </row>
  </sheetData>
  <mergeCells count="3">
    <mergeCell ref="C4:E4"/>
    <mergeCell ref="C5:E5"/>
    <mergeCell ref="C6:E6"/>
  </mergeCells>
  <conditionalFormatting sqref="D9:D36">
    <cfRule type="colorScale" priority="1">
      <colorScale>
        <cfvo type="num" val="1"/>
        <cfvo type="num" val="3"/>
        <cfvo type="num" val="5"/>
        <color rgb="FFF8CBAD"/>
        <color rgb="FFFFEB9C"/>
        <color rgb="FFC6EFCE"/>
      </colorScale>
    </cfRule>
  </conditionalFormatting>
  <dataValidations count="1">
    <dataValidation type="whole" allowBlank="1" showInputMessage="1" showErrorMessage="1" errorTitle="Invalid score" error="Enter a whole number from 1 to 5." promptTitle="Score 1 to 5" prompt="1 = not at all true; 3 = largely true but inconsistent; 5 = fully true and evidenced" sqref="D9:D36">
      <formula1>1</formula1>
      <formula2>5</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21"/>
  <sheetViews>
    <sheetView showGridLines="0" workbookViewId="0"/>
  </sheetViews>
  <sheetFormatPr defaultRowHeight="15"/>
  <cols>
    <col min="1" max="1" width="28.7109375" customWidth="1"/>
    <col min="2" max="4" width="12.7109375" customWidth="1"/>
    <col min="5" max="5" width="17.7109375" customWidth="1"/>
    <col min="6" max="9" width="12.7109375" customWidth="1"/>
    <col min="10" max="10" width="3.7109375" customWidth="1"/>
  </cols>
  <sheetData>
    <row r="1" spans="1:9">
      <c r="A1" s="1" t="s">
        <v>99</v>
      </c>
    </row>
    <row r="2" spans="1:9">
      <c r="A2" s="2" t="s">
        <v>100</v>
      </c>
    </row>
    <row r="3" spans="1:9">
      <c r="A3" s="6" t="s">
        <v>58</v>
      </c>
      <c r="B3" s="6" t="s">
        <v>101</v>
      </c>
      <c r="C3" s="6" t="s">
        <v>27</v>
      </c>
      <c r="D3" s="6" t="s">
        <v>102</v>
      </c>
      <c r="E3" s="6" t="s">
        <v>103</v>
      </c>
      <c r="F3" s="6" t="s">
        <v>104</v>
      </c>
      <c r="G3" s="6" t="s">
        <v>105</v>
      </c>
      <c r="H3" s="6" t="s">
        <v>106</v>
      </c>
      <c r="I3" s="6" t="s">
        <v>107</v>
      </c>
    </row>
    <row r="4" spans="1:9" ht="22" customHeight="1">
      <c r="A4" s="16" t="s">
        <v>62</v>
      </c>
      <c r="B4" s="17">
        <f>COUNTIFS(Assessment!$B$9:$B$36,$A4,Assessment!$D$9:$D$36,"&gt;0")</f>
        <v/>
      </c>
      <c r="C4" s="18">
        <f>IF(B4=0,"",AVERAGEIF(Assessment!$B$9:$B$36,$A4,Assessment!$D$9:$D$36))</f>
        <v/>
      </c>
      <c r="D4" s="17">
        <f>IF(C4="","",IF(C4&lt;1.8,1,IF(C4&lt;2.6,2,IF(C4&lt;3.4,3,IF(C4&lt;4.3,4,5)))))</f>
        <v/>
      </c>
      <c r="E4" s="19">
        <f>IF(D4="","",CHOOSE(D4,"Exploring","Experimenting","Operationalising","Scaling","Transforming"))</f>
        <v/>
      </c>
      <c r="F4" s="20">
        <v>3</v>
      </c>
      <c r="G4" s="17">
        <f>IF(OR(D4="",F4=""),"",F4-D4)</f>
        <v/>
      </c>
      <c r="H4" s="19">
        <f>IF(G4="","",IF(OR(G4&gt;=2,AND(I4="Yes",G4&gt;=1)),"High",IF(G4&gt;=1,"Medium","On track")))</f>
        <v/>
      </c>
      <c r="I4" s="19" t="s">
        <v>108</v>
      </c>
    </row>
    <row r="5" spans="1:9" ht="22" customHeight="1">
      <c r="A5" s="16" t="s">
        <v>68</v>
      </c>
      <c r="B5" s="17">
        <f>COUNTIFS(Assessment!$B$9:$B$36,$A5,Assessment!$D$9:$D$36,"&gt;0")</f>
        <v/>
      </c>
      <c r="C5" s="18">
        <f>IF(B5=0,"",AVERAGEIF(Assessment!$B$9:$B$36,$A5,Assessment!$D$9:$D$36))</f>
        <v/>
      </c>
      <c r="D5" s="17">
        <f>IF(C5="","",IF(C5&lt;1.8,1,IF(C5&lt;2.6,2,IF(C5&lt;3.4,3,IF(C5&lt;4.3,4,5)))))</f>
        <v/>
      </c>
      <c r="E5" s="19">
        <f>IF(D5="","",CHOOSE(D5,"Exploring","Experimenting","Operationalising","Scaling","Transforming"))</f>
        <v/>
      </c>
      <c r="F5" s="20">
        <v>3</v>
      </c>
      <c r="G5" s="17">
        <f>IF(OR(D5="",F5=""),"",F5-D5)</f>
        <v/>
      </c>
      <c r="H5" s="19">
        <f>IF(G5="","",IF(OR(G5&gt;=2,AND(I5="Yes",G5&gt;=1)),"High",IF(G5&gt;=1,"Medium","On track")))</f>
        <v/>
      </c>
      <c r="I5" s="19" t="s">
        <v>108</v>
      </c>
    </row>
    <row r="6" spans="1:9" ht="22" customHeight="1">
      <c r="A6" s="16" t="s">
        <v>73</v>
      </c>
      <c r="B6" s="17">
        <f>COUNTIFS(Assessment!$B$9:$B$36,$A6,Assessment!$D$9:$D$36,"&gt;0")</f>
        <v/>
      </c>
      <c r="C6" s="18">
        <f>IF(B6=0,"",AVERAGEIF(Assessment!$B$9:$B$36,$A6,Assessment!$D$9:$D$36))</f>
        <v/>
      </c>
      <c r="D6" s="17">
        <f>IF(C6="","",IF(C6&lt;1.8,1,IF(C6&lt;2.6,2,IF(C6&lt;3.4,3,IF(C6&lt;4.3,4,5)))))</f>
        <v/>
      </c>
      <c r="E6" s="19">
        <f>IF(D6="","",CHOOSE(D6,"Exploring","Experimenting","Operationalising","Scaling","Transforming"))</f>
        <v/>
      </c>
      <c r="F6" s="20">
        <v>3</v>
      </c>
      <c r="G6" s="17">
        <f>IF(OR(D6="",F6=""),"",F6-D6)</f>
        <v/>
      </c>
      <c r="H6" s="19">
        <f>IF(G6="","",IF(OR(G6&gt;=2,AND(I6="Yes",G6&gt;=1)),"High",IF(G6&gt;=1,"Medium","On track")))</f>
        <v/>
      </c>
      <c r="I6" s="19" t="s">
        <v>109</v>
      </c>
    </row>
    <row r="7" spans="1:9" ht="22" customHeight="1">
      <c r="A7" s="16" t="s">
        <v>78</v>
      </c>
      <c r="B7" s="17">
        <f>COUNTIFS(Assessment!$B$9:$B$36,$A7,Assessment!$D$9:$D$36,"&gt;0")</f>
        <v/>
      </c>
      <c r="C7" s="18">
        <f>IF(B7=0,"",AVERAGEIF(Assessment!$B$9:$B$36,$A7,Assessment!$D$9:$D$36))</f>
        <v/>
      </c>
      <c r="D7" s="17">
        <f>IF(C7="","",IF(C7&lt;1.8,1,IF(C7&lt;2.6,2,IF(C7&lt;3.4,3,IF(C7&lt;4.3,4,5)))))</f>
        <v/>
      </c>
      <c r="E7" s="19">
        <f>IF(D7="","",CHOOSE(D7,"Exploring","Experimenting","Operationalising","Scaling","Transforming"))</f>
        <v/>
      </c>
      <c r="F7" s="20">
        <v>3</v>
      </c>
      <c r="G7" s="17">
        <f>IF(OR(D7="",F7=""),"",F7-D7)</f>
        <v/>
      </c>
      <c r="H7" s="19">
        <f>IF(G7="","",IF(OR(G7&gt;=2,AND(I7="Yes",G7&gt;=1)),"High",IF(G7&gt;=1,"Medium","On track")))</f>
        <v/>
      </c>
      <c r="I7" s="19" t="s">
        <v>109</v>
      </c>
    </row>
    <row r="8" spans="1:9" ht="22" customHeight="1">
      <c r="A8" s="16" t="s">
        <v>83</v>
      </c>
      <c r="B8" s="17">
        <f>COUNTIFS(Assessment!$B$9:$B$36,$A8,Assessment!$D$9:$D$36,"&gt;0")</f>
        <v/>
      </c>
      <c r="C8" s="18">
        <f>IF(B8=0,"",AVERAGEIF(Assessment!$B$9:$B$36,$A8,Assessment!$D$9:$D$36))</f>
        <v/>
      </c>
      <c r="D8" s="17">
        <f>IF(C8="","",IF(C8&lt;1.8,1,IF(C8&lt;2.6,2,IF(C8&lt;3.4,3,IF(C8&lt;4.3,4,5)))))</f>
        <v/>
      </c>
      <c r="E8" s="19">
        <f>IF(D8="","",CHOOSE(D8,"Exploring","Experimenting","Operationalising","Scaling","Transforming"))</f>
        <v/>
      </c>
      <c r="F8" s="20">
        <v>3</v>
      </c>
      <c r="G8" s="17">
        <f>IF(OR(D8="",F8=""),"",F8-D8)</f>
        <v/>
      </c>
      <c r="H8" s="19">
        <f>IF(G8="","",IF(OR(G8&gt;=2,AND(I8="Yes",G8&gt;=1)),"High",IF(G8&gt;=1,"Medium","On track")))</f>
        <v/>
      </c>
      <c r="I8" s="19" t="s">
        <v>108</v>
      </c>
    </row>
    <row r="9" spans="1:9" ht="22" customHeight="1">
      <c r="A9" s="16" t="s">
        <v>88</v>
      </c>
      <c r="B9" s="17">
        <f>COUNTIFS(Assessment!$B$9:$B$36,$A9,Assessment!$D$9:$D$36,"&gt;0")</f>
        <v/>
      </c>
      <c r="C9" s="18">
        <f>IF(B9=0,"",AVERAGEIF(Assessment!$B$9:$B$36,$A9,Assessment!$D$9:$D$36))</f>
        <v/>
      </c>
      <c r="D9" s="17">
        <f>IF(C9="","",IF(C9&lt;1.8,1,IF(C9&lt;2.6,2,IF(C9&lt;3.4,3,IF(C9&lt;4.3,4,5)))))</f>
        <v/>
      </c>
      <c r="E9" s="19">
        <f>IF(D9="","",CHOOSE(D9,"Exploring","Experimenting","Operationalising","Scaling","Transforming"))</f>
        <v/>
      </c>
      <c r="F9" s="20">
        <v>3</v>
      </c>
      <c r="G9" s="17">
        <f>IF(OR(D9="",F9=""),"",F9-D9)</f>
        <v/>
      </c>
      <c r="H9" s="19">
        <f>IF(G9="","",IF(OR(G9&gt;=2,AND(I9="Yes",G9&gt;=1)),"High",IF(G9&gt;=1,"Medium","On track")))</f>
        <v/>
      </c>
      <c r="I9" s="19" t="s">
        <v>109</v>
      </c>
    </row>
    <row r="10" spans="1:9" ht="22" customHeight="1">
      <c r="A10" s="16" t="s">
        <v>93</v>
      </c>
      <c r="B10" s="17">
        <f>COUNTIFS(Assessment!$B$9:$B$36,$A10,Assessment!$D$9:$D$36,"&gt;0")</f>
        <v/>
      </c>
      <c r="C10" s="18">
        <f>IF(B10=0,"",AVERAGEIF(Assessment!$B$9:$B$36,$A10,Assessment!$D$9:$D$36))</f>
        <v/>
      </c>
      <c r="D10" s="17">
        <f>IF(C10="","",IF(C10&lt;1.8,1,IF(C10&lt;2.6,2,IF(C10&lt;3.4,3,IF(C10&lt;4.3,4,5)))))</f>
        <v/>
      </c>
      <c r="E10" s="19">
        <f>IF(D10="","",CHOOSE(D10,"Exploring","Experimenting","Operationalising","Scaling","Transforming"))</f>
        <v/>
      </c>
      <c r="F10" s="20">
        <v>3</v>
      </c>
      <c r="G10" s="17">
        <f>IF(OR(D10="",F10=""),"",F10-D10)</f>
        <v/>
      </c>
      <c r="H10" s="19">
        <f>IF(G10="","",IF(OR(G10&gt;=2,AND(I10="Yes",G10&gt;=1)),"High",IF(G10&gt;=1,"Medium","On track")))</f>
        <v/>
      </c>
      <c r="I10" s="19" t="s">
        <v>108</v>
      </c>
    </row>
    <row r="12" spans="1:9">
      <c r="A12" s="5" t="s">
        <v>110</v>
      </c>
    </row>
    <row r="13" spans="1:9" ht="20" customHeight="1">
      <c r="A13" s="3" t="s">
        <v>101</v>
      </c>
      <c r="B13" s="21">
        <f>SUM(B4:B10)&amp;" of 28"</f>
        <v>0</v>
      </c>
      <c r="C13" s="21"/>
      <c r="D13" s="21"/>
      <c r="E13" s="21"/>
      <c r="F13" s="21"/>
      <c r="G13" s="21"/>
      <c r="H13" s="21"/>
      <c r="I13" s="21"/>
    </row>
    <row r="14" spans="1:9" ht="20" customHeight="1">
      <c r="A14" s="3" t="s">
        <v>111</v>
      </c>
      <c r="B14" s="21">
        <f>IF(COUNT(C4:C10)=0,"",ROUND(AVERAGE(C4:C10),2))</f>
        <v>0</v>
      </c>
      <c r="C14" s="21"/>
      <c r="D14" s="21"/>
      <c r="E14" s="21"/>
      <c r="F14" s="21"/>
      <c r="G14" s="21"/>
      <c r="H14" s="21"/>
      <c r="I14" s="21"/>
    </row>
    <row r="15" spans="1:9" ht="20" customHeight="1">
      <c r="A15" s="3" t="s">
        <v>112</v>
      </c>
      <c r="B15" s="21">
        <f>IF(B14="","","Level "&amp;IF(B14&lt;1.8,1,IF(B14&lt;2.6,2,IF(B14&lt;3.4,3,IF(B14&lt;4.3,4,5))))&amp;" "&amp;CHOOSE(IF(B14&lt;1.8,1,IF(B14&lt;2.6,2,IF(B14&lt;3.4,3,IF(B14&lt;4.3,4,5)))),"Exploring","Experimenting","Operationalising","Scaling","Transforming"))</f>
        <v>0</v>
      </c>
      <c r="C15" s="21"/>
      <c r="D15" s="21"/>
      <c r="E15" s="21"/>
      <c r="F15" s="21"/>
      <c r="G15" s="21"/>
      <c r="H15" s="21"/>
      <c r="I15" s="21"/>
    </row>
    <row r="16" spans="1:9" ht="20" customHeight="1">
      <c r="A16" s="3" t="s">
        <v>113</v>
      </c>
      <c r="B16" s="21">
        <f>IF(COUNT(D6,D7,D9)&lt;3,"Score Governance, Data and Security to calculate","Level "&amp;MIN(D6,D7,D9)&amp;" "&amp;CHOOSE(MIN(D6,D7,D9),"Exploring","Experimenting","Operationalising","Scaling","Transforming"))</f>
        <v>0</v>
      </c>
      <c r="C16" s="21"/>
      <c r="D16" s="21"/>
      <c r="E16" s="21"/>
      <c r="F16" s="21"/>
      <c r="G16" s="21"/>
      <c r="H16" s="21"/>
      <c r="I16" s="21"/>
    </row>
    <row r="17" spans="1:9" ht="20" customHeight="1">
      <c r="A17" s="3" t="s">
        <v>114</v>
      </c>
      <c r="B17" s="21">
        <f>IF(COUNT(C4:C10)=0,"",INDEX(A4:A10,MATCH(MAX(C4:C10),C4:C10,0)))</f>
        <v>0</v>
      </c>
      <c r="C17" s="21"/>
      <c r="D17" s="21"/>
      <c r="E17" s="21"/>
      <c r="F17" s="21"/>
      <c r="G17" s="21"/>
      <c r="H17" s="21"/>
      <c r="I17" s="21"/>
    </row>
    <row r="18" spans="1:9" ht="20" customHeight="1">
      <c r="A18" s="3" t="s">
        <v>115</v>
      </c>
      <c r="B18" s="21">
        <f>IF(COUNT(C4:C10)=0,"",INDEX(A4:A10,MATCH(MIN(C4:C10),C4:C10,0)))</f>
        <v>0</v>
      </c>
      <c r="C18" s="21"/>
      <c r="D18" s="21"/>
      <c r="E18" s="21"/>
      <c r="F18" s="21"/>
      <c r="G18" s="21"/>
      <c r="H18" s="21"/>
      <c r="I18" s="21"/>
    </row>
    <row r="19" spans="1:9" ht="34" customHeight="1">
      <c r="A19" s="3" t="s">
        <v>116</v>
      </c>
      <c r="B19" s="21">
        <f>IF(COUNT(D6,D7,D9)&lt;3,"",CHOOSE(MIN(D6,D7,D9),"Executive sponsorship, acceptable-use policy, a sanctioned tool to replace shadow AI, AI literacy for all staff, and a few lead use cases.","Stop pilot sprawl: choose 3 to 5 use cases with value and data readiness and build one production path with risk tiers, evaluation and monitoring.","Move to portfolio management, reusable platform components, a hub-and-spoke model and ISO/IEC 42001 alignment; introduce supervised agents.","Extend agent autonomy where evidence supports it, automate policy enforcement, pursue certification where valuable, and build AI-enabled products.","Sustain and extend: continuous assurance, evidence-based autonomy and new AI-enabled products and services."))</f>
        <v>0</v>
      </c>
      <c r="C19" s="21"/>
      <c r="D19" s="21"/>
      <c r="E19" s="21"/>
      <c r="F19" s="21"/>
      <c r="G19" s="21"/>
      <c r="H19" s="21"/>
      <c r="I19" s="21"/>
    </row>
    <row r="21" spans="1:9" ht="30" customHeight="1">
      <c r="A21" s="8" t="s">
        <v>117</v>
      </c>
      <c r="B21" s="8"/>
      <c r="C21" s="8"/>
      <c r="D21" s="8"/>
      <c r="E21" s="8"/>
      <c r="F21" s="8"/>
      <c r="G21" s="8"/>
      <c r="H21" s="8"/>
      <c r="I21" s="8"/>
    </row>
  </sheetData>
  <mergeCells count="8">
    <mergeCell ref="B13:I13"/>
    <mergeCell ref="B14:I14"/>
    <mergeCell ref="B15:I15"/>
    <mergeCell ref="B16:I16"/>
    <mergeCell ref="B17:I17"/>
    <mergeCell ref="B18:I18"/>
    <mergeCell ref="B19:I19"/>
    <mergeCell ref="A21:I21"/>
  </mergeCells>
  <conditionalFormatting sqref="C4:C10">
    <cfRule type="dataBar" priority="1">
      <dataBar>
        <cfvo type="num" val="0"/>
        <cfvo type="num" val="5"/>
        <color rgb="FF7FC8BE"/>
      </dataBar>
    </cfRule>
  </conditionalFormatting>
  <conditionalFormatting sqref="H4:H10">
    <cfRule type="cellIs" dxfId="0" priority="2" operator="equal">
      <formula>"High"</formula>
    </cfRule>
    <cfRule type="cellIs" dxfId="1" priority="3" operator="equal">
      <formula>"Medium"</formula>
    </cfRule>
    <cfRule type="cellIs" dxfId="2" priority="4" operator="equal">
      <formula>"On track"</formula>
    </cfRule>
  </conditionalFormatting>
  <dataValidations count="1">
    <dataValidation type="whole" allowBlank="1" showInputMessage="1" showErrorMessage="1" promptTitle="Target level" prompt="Enter the target level (1 to 5) for 12 months from now." sqref="F4:F10">
      <formula1>1</formula1>
      <formula2>5</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I13"/>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28.7109375" customWidth="1"/>
    <col min="2" max="4" width="11.7109375" customWidth="1"/>
    <col min="5" max="5" width="40.7109375" customWidth="1"/>
    <col min="6" max="6" width="48.7109375" customWidth="1"/>
    <col min="7" max="7" width="18.7109375" customWidth="1"/>
    <col min="8" max="8" width="13.7109375" customWidth="1"/>
    <col min="9" max="9" width="14.7109375" customWidth="1"/>
  </cols>
  <sheetData>
    <row r="1" spans="1:9">
      <c r="A1" s="1" t="s">
        <v>118</v>
      </c>
    </row>
    <row r="2" spans="1:9">
      <c r="A2" s="2" t="s">
        <v>119</v>
      </c>
    </row>
    <row r="4" spans="1:9">
      <c r="A4" s="6" t="s">
        <v>58</v>
      </c>
      <c r="B4" s="6" t="s">
        <v>102</v>
      </c>
      <c r="C4" s="6" t="s">
        <v>104</v>
      </c>
      <c r="D4" s="6" t="s">
        <v>106</v>
      </c>
      <c r="E4" s="6" t="s">
        <v>120</v>
      </c>
      <c r="F4" s="6" t="s">
        <v>121</v>
      </c>
      <c r="G4" s="6" t="s">
        <v>122</v>
      </c>
      <c r="H4" s="6" t="s">
        <v>123</v>
      </c>
      <c r="I4" s="6" t="s">
        <v>124</v>
      </c>
    </row>
    <row r="5" spans="1:9" ht="48" customHeight="1">
      <c r="A5" s="3">
        <f>Results!A4</f>
        <v/>
      </c>
      <c r="B5" s="7">
        <f>Results!D4</f>
        <v/>
      </c>
      <c r="C5" s="7">
        <f>Results!F4</f>
        <v/>
      </c>
      <c r="D5" s="7">
        <f>Results!H4</f>
        <v/>
      </c>
      <c r="E5" s="9" t="s">
        <v>64</v>
      </c>
      <c r="F5" s="9" t="s">
        <v>64</v>
      </c>
      <c r="G5" s="9" t="s">
        <v>64</v>
      </c>
      <c r="H5" s="22" t="s">
        <v>64</v>
      </c>
      <c r="I5" s="12" t="s">
        <v>125</v>
      </c>
    </row>
    <row r="6" spans="1:9" ht="48" customHeight="1">
      <c r="A6" s="3">
        <f>Results!A5</f>
        <v/>
      </c>
      <c r="B6" s="7">
        <f>Results!D5</f>
        <v/>
      </c>
      <c r="C6" s="7">
        <f>Results!F5</f>
        <v/>
      </c>
      <c r="D6" s="7">
        <f>Results!H5</f>
        <v/>
      </c>
      <c r="E6" s="9" t="s">
        <v>64</v>
      </c>
      <c r="F6" s="9" t="s">
        <v>64</v>
      </c>
      <c r="G6" s="9" t="s">
        <v>64</v>
      </c>
      <c r="H6" s="22" t="s">
        <v>64</v>
      </c>
      <c r="I6" s="12" t="s">
        <v>125</v>
      </c>
    </row>
    <row r="7" spans="1:9" ht="48" customHeight="1">
      <c r="A7" s="3">
        <f>Results!A6</f>
        <v/>
      </c>
      <c r="B7" s="7">
        <f>Results!D6</f>
        <v/>
      </c>
      <c r="C7" s="7">
        <f>Results!F6</f>
        <v/>
      </c>
      <c r="D7" s="7">
        <f>Results!H6</f>
        <v/>
      </c>
      <c r="E7" s="9" t="s">
        <v>64</v>
      </c>
      <c r="F7" s="9" t="s">
        <v>64</v>
      </c>
      <c r="G7" s="9" t="s">
        <v>64</v>
      </c>
      <c r="H7" s="22" t="s">
        <v>64</v>
      </c>
      <c r="I7" s="12" t="s">
        <v>125</v>
      </c>
    </row>
    <row r="8" spans="1:9" ht="48" customHeight="1">
      <c r="A8" s="3">
        <f>Results!A7</f>
        <v/>
      </c>
      <c r="B8" s="7">
        <f>Results!D7</f>
        <v/>
      </c>
      <c r="C8" s="7">
        <f>Results!F7</f>
        <v/>
      </c>
      <c r="D8" s="7">
        <f>Results!H7</f>
        <v/>
      </c>
      <c r="E8" s="9" t="s">
        <v>64</v>
      </c>
      <c r="F8" s="9" t="s">
        <v>64</v>
      </c>
      <c r="G8" s="9" t="s">
        <v>64</v>
      </c>
      <c r="H8" s="22" t="s">
        <v>64</v>
      </c>
      <c r="I8" s="12" t="s">
        <v>125</v>
      </c>
    </row>
    <row r="9" spans="1:9" ht="48" customHeight="1">
      <c r="A9" s="3">
        <f>Results!A8</f>
        <v/>
      </c>
      <c r="B9" s="7">
        <f>Results!D8</f>
        <v/>
      </c>
      <c r="C9" s="7">
        <f>Results!F8</f>
        <v/>
      </c>
      <c r="D9" s="7">
        <f>Results!H8</f>
        <v/>
      </c>
      <c r="E9" s="9" t="s">
        <v>64</v>
      </c>
      <c r="F9" s="9" t="s">
        <v>64</v>
      </c>
      <c r="G9" s="9" t="s">
        <v>64</v>
      </c>
      <c r="H9" s="22" t="s">
        <v>64</v>
      </c>
      <c r="I9" s="12" t="s">
        <v>125</v>
      </c>
    </row>
    <row r="10" spans="1:9" ht="48" customHeight="1">
      <c r="A10" s="3">
        <f>Results!A9</f>
        <v/>
      </c>
      <c r="B10" s="7">
        <f>Results!D9</f>
        <v/>
      </c>
      <c r="C10" s="7">
        <f>Results!F9</f>
        <v/>
      </c>
      <c r="D10" s="7">
        <f>Results!H9</f>
        <v/>
      </c>
      <c r="E10" s="9" t="s">
        <v>64</v>
      </c>
      <c r="F10" s="9" t="s">
        <v>64</v>
      </c>
      <c r="G10" s="9" t="s">
        <v>64</v>
      </c>
      <c r="H10" s="22" t="s">
        <v>64</v>
      </c>
      <c r="I10" s="12" t="s">
        <v>125</v>
      </c>
    </row>
    <row r="11" spans="1:9" ht="48" customHeight="1">
      <c r="A11" s="3">
        <f>Results!A10</f>
        <v/>
      </c>
      <c r="B11" s="7">
        <f>Results!D10</f>
        <v/>
      </c>
      <c r="C11" s="7">
        <f>Results!F10</f>
        <v/>
      </c>
      <c r="D11" s="7">
        <f>Results!H10</f>
        <v/>
      </c>
      <c r="E11" s="9" t="s">
        <v>64</v>
      </c>
      <c r="F11" s="9" t="s">
        <v>64</v>
      </c>
      <c r="G11" s="9" t="s">
        <v>64</v>
      </c>
      <c r="H11" s="22" t="s">
        <v>64</v>
      </c>
      <c r="I11" s="12" t="s">
        <v>125</v>
      </c>
    </row>
    <row r="13" spans="1:9">
      <c r="A13" s="8" t="s">
        <v>126</v>
      </c>
      <c r="B13" s="8"/>
      <c r="C13" s="8"/>
      <c r="D13" s="8"/>
      <c r="E13" s="8"/>
      <c r="F13" s="8"/>
      <c r="G13" s="8"/>
      <c r="H13" s="8"/>
      <c r="I13" s="8"/>
    </row>
  </sheetData>
  <mergeCells count="1">
    <mergeCell ref="A13:I13"/>
  </mergeCells>
  <conditionalFormatting sqref="D5:D11">
    <cfRule type="cellIs" dxfId="0" priority="1" operator="equal">
      <formula>"High"</formula>
    </cfRule>
    <cfRule type="cellIs" dxfId="1" priority="2" operator="equal">
      <formula>"Medium"</formula>
    </cfRule>
    <cfRule type="cellIs" dxfId="2" priority="3" operator="equal">
      <formula>"On track"</formula>
    </cfRule>
  </conditionalFormatting>
  <conditionalFormatting sqref="I5:I11">
    <cfRule type="cellIs" dxfId="3" priority="4" operator="equal">
      <formula>"Done"</formula>
    </cfRule>
    <cfRule type="cellIs" dxfId="4" priority="5" operator="equal">
      <formula>"Blocked"</formula>
    </cfRule>
    <cfRule type="cellIs" dxfId="5" priority="6" operator="equal">
      <formula>"In progress"</formula>
    </cfRule>
  </conditionalFormatting>
  <dataValidations count="2">
    <dataValidation type="list" allowBlank="1" showInputMessage="1" showErrorMessage="1" sqref="I5:I11">
      <formula1>"Not started,In progress,Done,Blocked"</formula1>
    </dataValidation>
    <dataValidation type="date" operator="greaterThan" allowBlank="1" showInputMessage="1" showErrorMessage="1" promptTitle="Due date" prompt="Enter a date." sqref="H5:H11">
      <formula1>43831</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9"/>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24.7109375" customWidth="1"/>
    <col min="2" max="6" width="30.7109375" customWidth="1"/>
  </cols>
  <sheetData>
    <row r="1" spans="1:6">
      <c r="A1" s="1" t="s">
        <v>127</v>
      </c>
    </row>
    <row r="2" spans="1:6">
      <c r="A2" s="2" t="s">
        <v>128</v>
      </c>
    </row>
    <row r="4" spans="1:6">
      <c r="A4" s="6" t="s">
        <v>58</v>
      </c>
      <c r="B4" s="6" t="s">
        <v>129</v>
      </c>
      <c r="C4" s="6" t="s">
        <v>130</v>
      </c>
      <c r="D4" s="6" t="s">
        <v>131</v>
      </c>
      <c r="E4" s="6" t="s">
        <v>132</v>
      </c>
      <c r="F4" s="6" t="s">
        <v>133</v>
      </c>
    </row>
    <row r="5" spans="1:6" ht="44" customHeight="1">
      <c r="A5" s="3" t="s">
        <v>62</v>
      </c>
      <c r="B5" s="11" t="s">
        <v>134</v>
      </c>
      <c r="C5" s="11" t="s">
        <v>135</v>
      </c>
      <c r="D5" s="11" t="s">
        <v>136</v>
      </c>
      <c r="E5" s="11" t="s">
        <v>137</v>
      </c>
      <c r="F5" s="11" t="s">
        <v>138</v>
      </c>
    </row>
    <row r="6" spans="1:6" ht="44" customHeight="1">
      <c r="A6" s="3" t="s">
        <v>68</v>
      </c>
      <c r="B6" s="15" t="s">
        <v>139</v>
      </c>
      <c r="C6" s="15" t="s">
        <v>140</v>
      </c>
      <c r="D6" s="15" t="s">
        <v>141</v>
      </c>
      <c r="E6" s="15" t="s">
        <v>142</v>
      </c>
      <c r="F6" s="15" t="s">
        <v>143</v>
      </c>
    </row>
    <row r="7" spans="1:6" ht="44" customHeight="1">
      <c r="A7" s="3" t="s">
        <v>73</v>
      </c>
      <c r="B7" s="11" t="s">
        <v>144</v>
      </c>
      <c r="C7" s="11" t="s">
        <v>145</v>
      </c>
      <c r="D7" s="11" t="s">
        <v>146</v>
      </c>
      <c r="E7" s="11" t="s">
        <v>147</v>
      </c>
      <c r="F7" s="11" t="s">
        <v>148</v>
      </c>
    </row>
    <row r="8" spans="1:6" ht="44" customHeight="1">
      <c r="A8" s="3" t="s">
        <v>78</v>
      </c>
      <c r="B8" s="15" t="s">
        <v>149</v>
      </c>
      <c r="C8" s="15" t="s">
        <v>150</v>
      </c>
      <c r="D8" s="15" t="s">
        <v>151</v>
      </c>
      <c r="E8" s="15" t="s">
        <v>152</v>
      </c>
      <c r="F8" s="15" t="s">
        <v>153</v>
      </c>
    </row>
    <row r="9" spans="1:6" ht="44" customHeight="1">
      <c r="A9" s="3" t="s">
        <v>83</v>
      </c>
      <c r="B9" s="11" t="s">
        <v>154</v>
      </c>
      <c r="C9" s="11" t="s">
        <v>155</v>
      </c>
      <c r="D9" s="11" t="s">
        <v>156</v>
      </c>
      <c r="E9" s="11" t="s">
        <v>157</v>
      </c>
      <c r="F9" s="11" t="s">
        <v>158</v>
      </c>
    </row>
    <row r="10" spans="1:6" ht="44" customHeight="1">
      <c r="A10" s="3" t="s">
        <v>88</v>
      </c>
      <c r="B10" s="15" t="s">
        <v>159</v>
      </c>
      <c r="C10" s="15" t="s">
        <v>160</v>
      </c>
      <c r="D10" s="15" t="s">
        <v>161</v>
      </c>
      <c r="E10" s="15" t="s">
        <v>162</v>
      </c>
      <c r="F10" s="15" t="s">
        <v>163</v>
      </c>
    </row>
    <row r="11" spans="1:6" ht="44" customHeight="1">
      <c r="A11" s="3" t="s">
        <v>93</v>
      </c>
      <c r="B11" s="11" t="s">
        <v>164</v>
      </c>
      <c r="C11" s="11" t="s">
        <v>165</v>
      </c>
      <c r="D11" s="11" t="s">
        <v>166</v>
      </c>
      <c r="E11" s="11" t="s">
        <v>167</v>
      </c>
      <c r="F11" s="11" t="s">
        <v>168</v>
      </c>
    </row>
    <row r="13" spans="1:6">
      <c r="A13" s="5" t="s">
        <v>169</v>
      </c>
    </row>
    <row r="14" spans="1:6">
      <c r="A14" s="6" t="s">
        <v>25</v>
      </c>
      <c r="B14" s="6" t="s">
        <v>28</v>
      </c>
      <c r="C14" s="6"/>
      <c r="D14" s="6"/>
      <c r="E14" s="6" t="s">
        <v>170</v>
      </c>
      <c r="F14" s="6"/>
    </row>
    <row r="15" spans="1:6" ht="30" customHeight="1">
      <c r="A15" s="3" t="s">
        <v>129</v>
      </c>
      <c r="B15" s="4" t="s">
        <v>32</v>
      </c>
      <c r="C15" s="4"/>
      <c r="D15" s="4"/>
      <c r="E15" s="4" t="s">
        <v>171</v>
      </c>
      <c r="F15" s="4"/>
    </row>
    <row r="16" spans="1:6" ht="30" customHeight="1">
      <c r="A16" s="3" t="s">
        <v>130</v>
      </c>
      <c r="B16" s="4" t="s">
        <v>36</v>
      </c>
      <c r="C16" s="4"/>
      <c r="D16" s="4"/>
      <c r="E16" s="4" t="s">
        <v>172</v>
      </c>
      <c r="F16" s="4"/>
    </row>
    <row r="17" spans="1:6" ht="30" customHeight="1">
      <c r="A17" s="3" t="s">
        <v>131</v>
      </c>
      <c r="B17" s="4" t="s">
        <v>40</v>
      </c>
      <c r="C17" s="4"/>
      <c r="D17" s="4"/>
      <c r="E17" s="4" t="s">
        <v>173</v>
      </c>
      <c r="F17" s="4"/>
    </row>
    <row r="18" spans="1:6" ht="30" customHeight="1">
      <c r="A18" s="3" t="s">
        <v>132</v>
      </c>
      <c r="B18" s="4" t="s">
        <v>44</v>
      </c>
      <c r="C18" s="4"/>
      <c r="D18" s="4"/>
      <c r="E18" s="4" t="s">
        <v>174</v>
      </c>
      <c r="F18" s="4"/>
    </row>
    <row r="19" spans="1:6" ht="30" customHeight="1">
      <c r="A19" s="3" t="s">
        <v>133</v>
      </c>
      <c r="B19" s="4" t="s">
        <v>48</v>
      </c>
      <c r="C19" s="4"/>
      <c r="D19" s="4"/>
      <c r="E19" s="4" t="s">
        <v>175</v>
      </c>
      <c r="F19" s="4"/>
    </row>
  </sheetData>
  <mergeCells count="12">
    <mergeCell ref="B15:D15"/>
    <mergeCell ref="E15:F15"/>
    <mergeCell ref="B16:D16"/>
    <mergeCell ref="E16:F16"/>
    <mergeCell ref="B17:D17"/>
    <mergeCell ref="E17:F17"/>
    <mergeCell ref="B18:D18"/>
    <mergeCell ref="E18:F18"/>
    <mergeCell ref="B19:D19"/>
    <mergeCell ref="E19:F19"/>
    <mergeCell ref="B14:D14"/>
    <mergeCell ref="E14:F1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C8"/>
  <sheetViews>
    <sheetView workbookViewId="0"/>
  </sheetViews>
  <sheetFormatPr defaultRowHeight="15"/>
  <sheetData>
    <row r="1" spans="1:3">
      <c r="A1" t="s">
        <v>58</v>
      </c>
      <c r="B1" t="s">
        <v>176</v>
      </c>
      <c r="C1" t="s">
        <v>104</v>
      </c>
    </row>
    <row r="2" spans="1:3">
      <c r="A2">
        <f>Results!A4</f>
        <v/>
      </c>
      <c r="B2">
        <f>IF(Results!C4="",0,Results!C4)</f>
        <v/>
      </c>
      <c r="C2">
        <f>IF(Results!F4="",0,Results!F4)</f>
        <v/>
      </c>
    </row>
    <row r="3" spans="1:3">
      <c r="A3">
        <f>Results!A5</f>
        <v/>
      </c>
      <c r="B3">
        <f>IF(Results!C5="",0,Results!C5)</f>
        <v/>
      </c>
      <c r="C3">
        <f>IF(Results!F5="",0,Results!F5)</f>
        <v/>
      </c>
    </row>
    <row r="4" spans="1:3">
      <c r="A4">
        <f>Results!A6</f>
        <v/>
      </c>
      <c r="B4">
        <f>IF(Results!C6="",0,Results!C6)</f>
        <v/>
      </c>
      <c r="C4">
        <f>IF(Results!F6="",0,Results!F6)</f>
        <v/>
      </c>
    </row>
    <row r="5" spans="1:3">
      <c r="A5">
        <f>Results!A7</f>
        <v/>
      </c>
      <c r="B5">
        <f>IF(Results!C7="",0,Results!C7)</f>
        <v/>
      </c>
      <c r="C5">
        <f>IF(Results!F7="",0,Results!F7)</f>
        <v/>
      </c>
    </row>
    <row r="6" spans="1:3">
      <c r="A6">
        <f>Results!A8</f>
        <v/>
      </c>
      <c r="B6">
        <f>IF(Results!C8="",0,Results!C8)</f>
        <v/>
      </c>
      <c r="C6">
        <f>IF(Results!F8="",0,Results!F8)</f>
        <v/>
      </c>
    </row>
    <row r="7" spans="1:3">
      <c r="A7">
        <f>Results!A9</f>
        <v/>
      </c>
      <c r="B7">
        <f>IF(Results!C9="",0,Results!C9)</f>
        <v/>
      </c>
      <c r="C7">
        <f>IF(Results!F9="",0,Results!F9)</f>
        <v/>
      </c>
    </row>
    <row r="8" spans="1:3">
      <c r="A8">
        <f>Results!A10</f>
        <v/>
      </c>
      <c r="B8">
        <f>IF(Results!C10="",0,Results!C10)</f>
        <v/>
      </c>
      <c r="C8">
        <f>IF(Results!F10="",0,Results!F10)</f>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Assessment</vt:lpstr>
      <vt:lpstr>Results</vt:lpstr>
      <vt:lpstr>Action Plan</vt:lpstr>
      <vt:lpstr>Level Guide</vt:lpstr>
      <vt:lpstr>_ChartData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2026-10-05T10:46:05Z</dcterms:created>
  <dcterms:modified xsi:type="dcterms:W3CDTF">2026-10-05T10:46:05Z</dcterms:modified>
</cp:coreProperties>
</file>