
<file path=[Content_Types].xml><?xml version="1.0" encoding="utf-8"?>
<ns0:Types xmlns:ns0="http://schemas.openxmlformats.org/package/2006/content-types">
  <ns0:Default Extension="rels" ContentType="application/vnd.openxmlformats-package.relationships+xml"/>
  <ns0:Default Extension="xml" ContentType="application/xml"/>
  <ns0:Override PartName="/docProps/app.xml" ContentType="application/vnd.openxmlformats-officedocument.extended-properties+xml"/>
  <ns0:Override PartName="/docProps/core.xml" ContentType="application/vnd.openxmlformats-package.core-properties+xml"/>
  <ns0:Override PartName="/xl/styles.xml" ContentType="application/vnd.openxmlformats-officedocument.spreadsheetml.styles+xml"/>
  <ns0:Override PartName="/xl/theme/theme1.xml" ContentType="application/vnd.openxmlformats-officedocument.theme+xml"/>
  <ns0:Override PartName="/xl/workbook.xml" ContentType="application/vnd.openxmlformats-officedocument.spreadsheetml.sheet.main+xml"/>
  <ns0:Override PartName="/xl/worksheets/sheet1.xml" ContentType="application/vnd.openxmlformats-officedocument.spreadsheetml.worksheet+xml"/>
  <ns0:Override PartName="/xl/worksheets/sheet2.xml" ContentType="application/vnd.openxmlformats-officedocument.spreadsheetml.worksheet+xml"/>
  <ns0:Override PartName="/xl/worksheets/sheet3.xml" ContentType="application/vnd.openxmlformats-officedocument.spreadsheetml.worksheet+xml"/>
  <ns0:Override PartName="/xl/worksheets/sheet4.xml" ContentType="application/vnd.openxmlformats-officedocument.spreadsheetml.worksheet+xml"/>
  <ns0:Override PartName="/xl/worksheets/sheet5.xml" ContentType="application/vnd.openxmlformats-officedocument.spreadsheetml.worksheet+xml"/>
  <ns0:Override PartName="/xl/worksheets/sheet6.xml" ContentType="application/vnd.openxmlformats-officedocument.spreadsheetml.worksheet+xml"/>
  <ns0:Override PartName="/xl/worksheets/sheet7.xml" ContentType="application/vnd.openxmlformats-officedocument.spreadsheetml.worksheet+xml"/>
  <ns0:Override PartName="/xl/charts/chart1.xml" ContentType="application/vnd.openxmlformats-officedocument.drawingml.chart+xml"/>
  <ns0:Override PartName="/xl/drawings/drawing1.xml" ContentType="application/vnd.openxmlformats-officedocument.drawing+xml"/>
  <ns0:Override PartName="/xl/sharedStrings.xml" ContentType="application/vnd.openxmlformats-officedocument.spreadsheetml.sharedStrings+xml"/>
  <ns0:Override PartName="/xl/webextensions/taskpanes.xml" ContentType="application/vnd.ms-office.webextensiontaskpanes+xml"/>
  <ns0:Override PartName="/xl/webextensions/webextension1.xml" ContentType="application/vnd.ms-office.webextension+xml"/>
</ns0:Types>
</file>

<file path=_rels/.rels><?xml version='1.0' encoding='UTF-8'?>
<ns0:Relationships xmlns:ns0="http://schemas.openxmlformats.org/package/2006/relationships"><ns0:Relationship Id="rId1" Type="http://schemas.openxmlformats.org/officeDocument/2006/relationships/officeDocument" Target="xl/workbook.xml" /><ns0:Relationship Id="rId2" Type="http://schemas.openxmlformats.org/package/2006/relationships/metadata/core-properties" Target="docProps/core.xml" /><ns0:Relationship Id="rId3" Type="http://schemas.openxmlformats.org/officeDocument/2006/relationships/extended-properties" Target="docProps/app.xml" /><ns0:Relationship Id="rId4" Type="http://schemas.microsoft.com/office/2011/relationships/webextensiontaskpanes" Target="xl/webextensions/taskpanes.xml" /></ns0: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structions" sheetId="1" r:id="rId1"/>
    <sheet name="Example Notes" sheetId="2" r:id="rId2"/>
    <sheet name="Assessment" sheetId="3" r:id="rId3"/>
    <sheet name="Results" sheetId="4" r:id="rId4"/>
    <sheet name="Action Plan" sheetId="5" r:id="rId5"/>
    <sheet name="Level Guide" sheetId="6" r:id="rId6"/>
    <sheet name="_ChartData" sheetId="7" state="hidden" r:id="rId7"/>
  </sheets>
  <calcPr calcId="124519" fullCalcOnLoad="1"/>
</workbook>
</file>

<file path=xl/sharedStrings.xml><?xml version="1.0" encoding="utf-8"?>
<sst xmlns="http://schemas.openxmlformats.org/spreadsheetml/2006/main" count="346" uniqueCount="251">
  <si>
    <t>AI Maturity Self-Assessment: WORKED EXAMPLE</t>
  </si>
  <si>
    <t>Companion tool to The Unified AI Adoption Framework playbook (Section 2 and Appendix A)</t>
  </si>
  <si>
    <t>Purpose</t>
  </si>
  <si>
    <t>Create a shared, evidence-based view of AI maturity across seven dimensions, set a 12-month target and turn the gaps into an action plan.</t>
  </si>
  <si>
    <t>Who takes part</t>
  </si>
  <si>
    <t>A cross-functional group: business owners, AI and data practitioners, risk and compliance, security, operations, and change or HR leads.</t>
  </si>
  <si>
    <t>Step 1</t>
  </si>
  <si>
    <t>On the Assessment sheet, enter the organisation, date and participants.</t>
  </si>
  <si>
    <t>Step 2</t>
  </si>
  <si>
    <t>Score each of the 28 statements from 1 to 5 (scale below). Score current reality based on evidence, not intent. Record the evidence in the notes column.</t>
  </si>
  <si>
    <t>Step 3</t>
  </si>
  <si>
    <t>Review the Results sheet: average score and level per dimension, the reported overall maturity, and the radar chart.</t>
  </si>
  <si>
    <t>Step 4</t>
  </si>
  <si>
    <t>Set a target level per dimension on the Results sheet (default is Level 3; one level up in 12 months is typical).</t>
  </si>
  <si>
    <t>Step 5</t>
  </si>
  <si>
    <t>Use the Action Plan sheet to agree actions, owners and dates for the highest-priority gaps. Reassess every six months.</t>
  </si>
  <si>
    <t>Scoring scale</t>
  </si>
  <si>
    <t>Score</t>
  </si>
  <si>
    <t>Meaning</t>
  </si>
  <si>
    <t>Not at all true</t>
  </si>
  <si>
    <t>Partly true; informal or in a few places only</t>
  </si>
  <si>
    <t>Largely true, but inconsistent across the organisation</t>
  </si>
  <si>
    <t>True and consistently applied, with evidence</t>
  </si>
  <si>
    <t>Fully true, evidenced and continuously improved</t>
  </si>
  <si>
    <t>Maturity levels and score bands</t>
  </si>
  <si>
    <t>Level</t>
  </si>
  <si>
    <t>Name</t>
  </si>
  <si>
    <t>Average score</t>
  </si>
  <si>
    <t>Description</t>
  </si>
  <si>
    <t>Level 1</t>
  </si>
  <si>
    <t>Exploring</t>
  </si>
  <si>
    <t>1.0 to 1.7</t>
  </si>
  <si>
    <t>Individual curiosity and ad hoc use of public tools. No strategy, policy or owner.</t>
  </si>
  <si>
    <t>Level 2</t>
  </si>
  <si>
    <t>Experimenting</t>
  </si>
  <si>
    <t>1.8 to 2.5</t>
  </si>
  <si>
    <t>Sanctioned pilots and proofs of concept. Early policy and a small central team forming.</t>
  </si>
  <si>
    <t>Level 3</t>
  </si>
  <si>
    <t>Operationalising</t>
  </si>
  <si>
    <t>2.6 to 3.3</t>
  </si>
  <si>
    <t>First use cases in production with owners, measured value, risk reviews and a standard platform.</t>
  </si>
  <si>
    <t>Level 4</t>
  </si>
  <si>
    <t>Scaling</t>
  </si>
  <si>
    <t>3.4 to 4.2</t>
  </si>
  <si>
    <t>Managed portfolio on a shared platform, federated delivery, risk-tiered governance and supervised agents in production.</t>
  </si>
  <si>
    <t>Level 5</t>
  </si>
  <si>
    <t>Transforming</t>
  </si>
  <si>
    <t>4.3 to 5.0</t>
  </si>
  <si>
    <t>AI embedded in the operating model, products and decisions. Autonomy extended where evidence supports it.</t>
  </si>
  <si>
    <t>How the overall level is reported</t>
  </si>
  <si>
    <t>Governance, Data and Security act as ceilings: an organisation cannot sustainably operate AI above its lowest score in these three dimensions. The reported overall maturity is therefore the lowest level among Governance and risk, Data foundations and Security, shown alongside the full profile.</t>
  </si>
  <si>
    <t>Cells with a yellow background and blue text are inputs. All other values are calculated.</t>
  </si>
  <si>
    <t>Reading the worked example</t>
  </si>
  <si>
    <t>Facilitator commentary for training. Compare it with the Results and Action Plan sheets.</t>
  </si>
  <si>
    <t>About this example</t>
  </si>
  <si>
    <t>Northwind Retail Group is a fictional mid-sized retailer used to show how the tool works. All scores, notes and actions are illustrative.</t>
  </si>
  <si>
    <t>Headline result</t>
  </si>
  <si>
    <t>The average score of 2.11 suggests Level 2 Experimenting, but the reported overall maturity is Level 1 Exploring. That is because Data foundations (1.50) and Security (1.75) both score at Level 1. This is the ceiling rule in action.</t>
  </si>
  <si>
    <t>Maturity profile</t>
  </si>
  <si>
    <t>Pilot purgatory (playbook Section 2.3). Strategy and sponsorship are ahead of data, security and operations. Nine use cases are heading for production on foundations that cannot yet support them.</t>
  </si>
  <si>
    <t>Strongest and weakest</t>
  </si>
  <si>
    <t>Strongest: Strategy and value (3.00, Level 3). Weakest: Data foundations and Operations and observability (both 1.50, Level 1).</t>
  </si>
  <si>
    <t>Priorities</t>
  </si>
  <si>
    <t>High: Governance and risk, Data foundations, Security, Operations and observability. Medium: Strategy and value, People and culture, Platform and agentic AI.</t>
  </si>
  <si>
    <t>Two biggest risks</t>
  </si>
  <si>
    <t>1) Retrieval ignores document permissions, so confidential content could reach staff who should not see it. 2) The customer-service agent writes to the CRM through a shared account with broad access, with no tracing and no incident process.</t>
  </si>
  <si>
    <t>Recommended next 90 days</t>
  </si>
  <si>
    <t>Pause scaling new use cases. Fix retrieval permissions and agent identity first, introduce risk tiers with a fast lane, and add tracing and an incident playbook. Then resume with 3 to 5 lead use cases.</t>
  </si>
  <si>
    <t>Teaching points</t>
  </si>
  <si>
    <t>Score evidence, not intent. A strong strategy cannot make up for weak ceiling dimensions. Use the Level Guide to describe each gap before choosing actions. Targets of one level up in 12 months are realistic; Data, Security and Operations here need two.</t>
  </si>
  <si>
    <t>WORKED EXAMPLE: Northwind Retail Group (fictional)</t>
  </si>
  <si>
    <t>Score each statement from 1 (not at all true) to 5 (fully true and evidenced). Leave blank if unknown.</t>
  </si>
  <si>
    <t>Organisation</t>
  </si>
  <si>
    <t>Assessment date</t>
  </si>
  <si>
    <t>Participants</t>
  </si>
  <si>
    <t>Northwind Retail Group (fictional example)</t>
  </si>
  <si>
    <t>5 October 2026</t>
  </si>
  <si>
    <t>COO (sponsor), Head of AI, CDO, CISO, AI Risk Lead, Head of Customer Service, Change Lead</t>
  </si>
  <si>
    <t>#</t>
  </si>
  <si>
    <t>Dimension</t>
  </si>
  <si>
    <t>Statement</t>
  </si>
  <si>
    <t>Score (1-5)</t>
  </si>
  <si>
    <t>Evidence and notes</t>
  </si>
  <si>
    <t>Strategy and value</t>
  </si>
  <si>
    <t>We have an AI strategy linked to named business objectives.</t>
  </si>
  <si>
    <t>Board-approved AI strategy (March 2026) linked to three objectives: cost to serve, customer experience and growth.</t>
  </si>
  <si>
    <t>Every AI use case has a business owner, a headline KPI and a baseline.</t>
  </si>
  <si>
    <t>Owners named for 9 of 14 use cases; only 4 have measured baselines.</t>
  </si>
  <si>
    <t>We manage AI as a portfolio with stage-gate funding.</t>
  </si>
  <si>
    <t>Quarterly AI investment committee started; no formal stage gates yet.</t>
  </si>
  <si>
    <t>We report realised value and unit cost at least quarterly.</t>
  </si>
  <si>
    <t>Value reported anecdotally; no unit-cost tracking.</t>
  </si>
  <si>
    <t>People and culture</t>
  </si>
  <si>
    <t>An executive sponsor actively leads the AI programme.</t>
  </si>
  <si>
    <t>COO is sponsor and attends the monthly steering group.</t>
  </si>
  <si>
    <t>Role-based AI literacy training is available and widely completed.</t>
  </si>
  <si>
    <t>E-learning available; 22% completion; no role-based tracks.</t>
  </si>
  <si>
    <t>We have a CoE or hub-and-spoke model with clear roles.</t>
  </si>
  <si>
    <t>Central AI team of 8 formed in 2026; roles in business units not defined.</t>
  </si>
  <si>
    <t>We measure adoption and act on ADKAR barriers for each group.</t>
  </si>
  <si>
    <t>Licence counts tracked, not active use; no ADKAR diagnosis.</t>
  </si>
  <si>
    <t>Governance and risk</t>
  </si>
  <si>
    <t>We have a published AI policy and acceptable-use guidance.</t>
  </si>
  <si>
    <t>AI policy and acceptable-use guidance published June 2026.</t>
  </si>
  <si>
    <t>We use a risk-tiering scheme with defined controls and approvers.</t>
  </si>
  <si>
    <t>Every use case goes to the same committee; no risk tiers; 6-week average review.</t>
  </si>
  <si>
    <t>We keep a complete inventory of AI systems and agents.</t>
  </si>
  <si>
    <t>Inventory covers in-house pilots only; AI embedded in vendor products not captured.</t>
  </si>
  <si>
    <t>Our approach is aligned to NIST AI RMF and/or ISO/IEC 42001.</t>
  </si>
  <si>
    <t>No alignment yet to NIST AI RMF or ISO/IEC 42001.</t>
  </si>
  <si>
    <t>Data foundations</t>
  </si>
  <si>
    <t>Priority data domains are catalogued, governed and quality-measured.</t>
  </si>
  <si>
    <t>Customer and product domains catalogued; quality not measured.</t>
  </si>
  <si>
    <t>Retrieval preserves source permissions.</t>
  </si>
  <si>
    <t>Pilot indexes built from a shared-drive export without permissions.</t>
  </si>
  <si>
    <t>We have a business glossary or semantic layer that AI can use.</t>
  </si>
  <si>
    <t>Finance glossary exists but is not available to AI systems.</t>
  </si>
  <si>
    <t>Lineage, consent and licensing are known for AI data.</t>
  </si>
  <si>
    <t>Lineage and licensing unknown for most document sources.</t>
  </si>
  <si>
    <t>Platform and agentic AI</t>
  </si>
  <si>
    <t>We have a shared platform with a model gateway and guardrails.</t>
  </si>
  <si>
    <t>Model gateway and basic content filters in place on the main platform.</t>
  </si>
  <si>
    <t>We can switch models without rewriting applications.</t>
  </si>
  <si>
    <t>Two model providers in use through the gateway.</t>
  </si>
  <si>
    <t>We maintain agent and tool registries.</t>
  </si>
  <si>
    <t>Agents listed in a spreadsheet; no tool registry.</t>
  </si>
  <si>
    <t>Agents are deployed at defined autonomy levels with human checkpoints.</t>
  </si>
  <si>
    <t>One customer-service agent pilot; autonomy level not formally defined.</t>
  </si>
  <si>
    <t>Security</t>
  </si>
  <si>
    <t>AI threat modelling is part of design for every use case.</t>
  </si>
  <si>
    <t>Threat modelling done for 2 of 9 production-bound use cases.</t>
  </si>
  <si>
    <t>We red team for injection and data leakage before launch.</t>
  </si>
  <si>
    <t>One external red-team exercise; not repeated after changes.</t>
  </si>
  <si>
    <t>Agents have their own identities and least-privilege access.</t>
  </si>
  <si>
    <t>Service agent uses a shared service account with broad CRM write access.</t>
  </si>
  <si>
    <t>AI telemetry is monitored by our security operations team.</t>
  </si>
  <si>
    <t>Some AI logs sent to the SIEM; no AI-specific detections.</t>
  </si>
  <si>
    <t>Operations and observability</t>
  </si>
  <si>
    <t>Every production use case has an evaluation set and pass thresholds.</t>
  </si>
  <si>
    <t>Evaluation sets exist for 3 use cases; thresholds not agreed with owners.</t>
  </si>
  <si>
    <t>We trace prompts, retrievals and tool calls end to end.</t>
  </si>
  <si>
    <t>No end-to-end tracing; application logs only.</t>
  </si>
  <si>
    <t>Quality, safety and cost dashboards are reviewed regularly.</t>
  </si>
  <si>
    <t>Cost dashboard exists; quality and safety not tracked.</t>
  </si>
  <si>
    <t>We have an AI incident process that has been rehearsed.</t>
  </si>
  <si>
    <t>No AI incident process; incidents handled ad hoc by IT.</t>
  </si>
  <si>
    <t>Progress</t>
  </si>
  <si>
    <t>Results: maturity profile</t>
  </si>
  <si>
    <t>Calculated from the Assessment sheet. Edit only the yellow target-level cells.</t>
  </si>
  <si>
    <t>Statements scored</t>
  </si>
  <si>
    <t>Current level</t>
  </si>
  <si>
    <t>Level name</t>
  </si>
  <si>
    <t>Target level</t>
  </si>
  <si>
    <t>Gap (levels)</t>
  </si>
  <si>
    <t>Priority</t>
  </si>
  <si>
    <t>Ceiling dimension</t>
  </si>
  <si>
    <t>No</t>
  </si>
  <si>
    <t>Yes</t>
  </si>
  <si>
    <t>Summary</t>
  </si>
  <si>
    <t>Average score (all dimensions)</t>
  </si>
  <si>
    <t>Level by average score</t>
  </si>
  <si>
    <t>Reported overall maturity (ceiling rule)</t>
  </si>
  <si>
    <t>Strongest dimension</t>
  </si>
  <si>
    <t>Weakest dimension</t>
  </si>
  <si>
    <t>Suggested focus (playbook Section 10.2)</t>
  </si>
  <si>
    <t>Governance, Data and Security are ceiling dimensions: the overall level is the lowest of the three. Gaps of one level or more in a ceiling dimension are flagged High priority. Target levels default to Level 3; adjust to your 12-month ambition.</t>
  </si>
  <si>
    <t>Action plan: closing the priority gaps</t>
  </si>
  <si>
    <t>Levels and priorities come from the Results sheet. Fill in the yellow columns. Start with High priority and ceiling dimensions.</t>
  </si>
  <si>
    <t>Key gap (what is missing)</t>
  </si>
  <si>
    <t>Actions (next 90 days)</t>
  </si>
  <si>
    <t>Owner</t>
  </si>
  <si>
    <t>Due date</t>
  </si>
  <si>
    <t>Status</t>
  </si>
  <si>
    <t>No stage gates; value not measured against baselines or unit cost</t>
  </si>
  <si>
    <t>Introduce stage-gate funding; baseline the remaining 10 use cases; add unit cost to the monthly report</t>
  </si>
  <si>
    <t>Head of AI Strategy</t>
  </si>
  <si>
    <t>31 Jan 2027</t>
  </si>
  <si>
    <t>In progress</t>
  </si>
  <si>
    <t>Low training completion; adoption not measured</t>
  </si>
  <si>
    <t>Launch role-based tracks for 3 priority groups; recruit 30 champions; track weekly active users</t>
  </si>
  <si>
    <t>Change and Enablement Lead</t>
  </si>
  <si>
    <t>28 Feb 2027</t>
  </si>
  <si>
    <t>Not started</t>
  </si>
  <si>
    <t>One-size review process; incomplete inventory; no framework alignment</t>
  </si>
  <si>
    <t>Publish a 3-tier risk scheme with a fast lane; extend the inventory to vendor AI; map controls to NIST AI RMF</t>
  </si>
  <si>
    <t>AI Risk Lead</t>
  </si>
  <si>
    <t>31 Dec 2026</t>
  </si>
  <si>
    <t>Retrieval ignores permissions; lineage unknown</t>
  </si>
  <si>
    <t>Rebuild pilot indexes with source permissions; test with users who have different access; record lineage for the top 10 sources</t>
  </si>
  <si>
    <t>Chief Data Officer</t>
  </si>
  <si>
    <t>No tool registry; autonomy levels not defined</t>
  </si>
  <si>
    <t>Create agent and tool registries; set an autonomy level and human checkpoints for the service agent</t>
  </si>
  <si>
    <t>Platform Lead</t>
  </si>
  <si>
    <t>Agent uses broad shared credentials; threat modelling patchy</t>
  </si>
  <si>
    <t>Give the service agent its own identity with least-privilege scopes; threat model all production-bound use cases; add AI detections to the SOC</t>
  </si>
  <si>
    <t>CISO</t>
  </si>
  <si>
    <t>30 Nov 2026</t>
  </si>
  <si>
    <t>No tracing or incident process</t>
  </si>
  <si>
    <t>Add end-to-end tracing; agree evaluation thresholds with owners; write and rehearse an AI incident playbook</t>
  </si>
  <si>
    <t>Head of AI Engineering</t>
  </si>
  <si>
    <t>Tip: use the Level Guide sheet to describe the gap. Read across from the current level to the target level for each dimension and write down what is missing.</t>
  </si>
  <si>
    <t>Level guide: scoring rubric by dimension</t>
  </si>
  <si>
    <t>From The Unified AI Adoption Framework, Section 2.2. Choose the column that best describes current reality.</t>
  </si>
  <si>
    <t>1 Exploring</t>
  </si>
  <si>
    <t>2 Experimenting</t>
  </si>
  <si>
    <t>3 Operationalising</t>
  </si>
  <si>
    <t>4 Scaling</t>
  </si>
  <si>
    <t>5 Transforming</t>
  </si>
  <si>
    <t>No AI strategy; individual curiosity</t>
  </si>
  <si>
    <t>Use cases chosen by enthusiasm; pilots without baselines</t>
  </si>
  <si>
    <t>Strategy linked to business goals; business cases with baseline KPIs</t>
  </si>
  <si>
    <t>Managed portfolio; value tracked quarterly; funding follows evidence</t>
  </si>
  <si>
    <t>AI integral to the business model; continuous value capture</t>
  </si>
  <si>
    <t>Isolated enthusiasts; fear or indifference</t>
  </si>
  <si>
    <t>Pilot teams; basic training for a few</t>
  </si>
  <si>
    <t>Central team or CoE; role-based literacy; executive sponsor</t>
  </si>
  <si>
    <t>Hub-and-spoke model; champions network; roles redesigned</t>
  </si>
  <si>
    <t>AI fluency is a core competency; human-agent teaming is normal</t>
  </si>
  <si>
    <t>No policy; shadow AI</t>
  </si>
  <si>
    <t>Acceptable-use policy; case-by-case reviews</t>
  </si>
  <si>
    <t>Risk-tiered reviews; AI inventory; named owners</t>
  </si>
  <si>
    <t>Governance embedded in delivery; aligned to NIST/ISO; audit-ready</t>
  </si>
  <si>
    <t>Automated policy enforcement; continuous assurance; certified where needed</t>
  </si>
  <si>
    <t>Siloed data; quality unknown</t>
  </si>
  <si>
    <t>Data prepared manually for each pilot</t>
  </si>
  <si>
    <t>Governed, catalogued data for priority domains; access-controlled retrieval</t>
  </si>
  <si>
    <t>Reusable data products; semantic layer; lineage and quality monitoring</t>
  </si>
  <si>
    <t>AI-ready data by design; shared, real-time knowledge layer</t>
  </si>
  <si>
    <t>Consumer tools; no standard platform</t>
  </si>
  <si>
    <t>Point solutions; one model per pilot</t>
  </si>
  <si>
    <t>Standard platform with model gateway, guardrails and evaluation; assistive agents</t>
  </si>
  <si>
    <t>Shared multi-model platform; agent and tool registries; supervised agents live</t>
  </si>
  <si>
    <t>Composable agent ecosystem; autonomous workflows within tested guardrails</t>
  </si>
  <si>
    <t>AI not in the threat model</t>
  </si>
  <si>
    <t>Basic data-loss rules; vendor terms checked</t>
  </si>
  <si>
    <t>AI threat modelling; injection and output controls; red teaming before launch</t>
  </si>
  <si>
    <t>Agent identity and least privilege; runtime inspection; AI in SOC monitoring</t>
  </si>
  <si>
    <t>Continuous adversarial testing; automated containment</t>
  </si>
  <si>
    <t>No monitoring</t>
  </si>
  <si>
    <t>Manual spot checks</t>
  </si>
  <si>
    <t>Evaluation sets; tracing; cost and quality dashboards</t>
  </si>
  <si>
    <t>Evaluation gates in CI/CD; online evaluation; incident process; AI FinOps</t>
  </si>
  <si>
    <t>Service-level objectives for quality, safety and cost; self-improving loop</t>
  </si>
  <si>
    <t>Level definitions</t>
  </si>
  <si>
    <t>Typical signals</t>
  </si>
  <si>
    <t>Shadow AI; enthusiasm mixed with anxiety; no inventory of AI use</t>
  </si>
  <si>
    <t>Many pilots, few in production; value claims without baselines</t>
  </si>
  <si>
    <t>Repeatable delivery path; evaluation before release; AI inventory exists</t>
  </si>
  <si>
    <t>Reuse across business units; value reported quarterly; agent registry</t>
  </si>
  <si>
    <t>New AI-enabled revenue; continuous assurance; human-agent teams are normal</t>
  </si>
  <si>
    <t>Current score</t>
  </si>
</sst>
</file>

<file path=xl/styles.xml><?xml version="1.0" encoding="utf-8"?>
<styleSheet xmlns="http://schemas.openxmlformats.org/spreadsheetml/2006/main">
  <numFmts count="3">
    <numFmt numFmtId="164" formatCode="@"/>
    <numFmt numFmtId="165" formatCode="0.00"/>
    <numFmt numFmtId="166" formatCode="dd mmm yyyy"/>
  </numFmts>
  <fonts count="11">
    <font>
      <sz val="11"/>
      <color theme="1"/>
      <name val="Calibri"/>
      <family val="2"/>
      <scheme val="minor"/>
    </font>
    <font>
      <b/>
      <sz val="16"/>
      <color rgb="FF1F3A5F"/>
      <name val="Arial"/>
      <family val="2"/>
    </font>
    <font>
      <i/>
      <sz val="10"/>
      <color rgb="FF5A6270"/>
      <name val="Arial"/>
      <family val="2"/>
    </font>
    <font>
      <b/>
      <sz val="10"/>
      <color rgb="FF1F3A5F"/>
      <name val="Arial"/>
      <family val="2"/>
    </font>
    <font>
      <sz val="10"/>
      <color theme="1"/>
      <name val="Arial"/>
      <family val="2"/>
    </font>
    <font>
      <b/>
      <sz val="12"/>
      <color rgb="FF0F8B7D"/>
      <name val="Arial"/>
      <family val="2"/>
    </font>
    <font>
      <b/>
      <sz val="10"/>
      <color rgb="FFFFFFFF"/>
      <name val="Arial"/>
      <family val="2"/>
    </font>
    <font>
      <i/>
      <sz val="9"/>
      <color rgb="FF5A6270"/>
      <name val="Arial"/>
      <family val="2"/>
    </font>
    <font>
      <sz val="10"/>
      <color rgb="FF0000FF"/>
      <name val="Arial"/>
      <family val="2"/>
    </font>
    <font>
      <b/>
      <sz val="10"/>
      <color rgb="FF0000FF"/>
      <name val="Arial"/>
      <family val="2"/>
    </font>
    <font>
      <b/>
      <sz val="10"/>
      <color theme="1"/>
      <name val="Arial"/>
      <family val="2"/>
    </font>
  </fonts>
  <fills count="6">
    <fill>
      <patternFill patternType="none"/>
    </fill>
    <fill>
      <patternFill patternType="gray125"/>
    </fill>
    <fill>
      <patternFill patternType="solid">
        <fgColor rgb="FFF2F5F9"/>
        <bgColor indexed="64"/>
      </patternFill>
    </fill>
    <fill>
      <patternFill patternType="solid">
        <fgColor rgb="FF1F3A5F"/>
        <bgColor indexed="64"/>
      </patternFill>
    </fill>
    <fill>
      <patternFill patternType="solid">
        <fgColor rgb="FFFFF8DC"/>
        <bgColor indexed="64"/>
      </patternFill>
    </fill>
    <fill>
      <patternFill patternType="solid">
        <fgColor rgb="FFFFFFFF"/>
        <bgColor indexed="64"/>
      </patternFill>
    </fill>
  </fills>
  <borders count="2">
    <border>
      <left/>
      <right/>
      <top/>
      <bottom/>
      <diagonal/>
    </border>
    <border>
      <left style="thin">
        <color rgb="FFD0D7E1"/>
      </left>
      <right style="thin">
        <color rgb="FFD0D7E1"/>
      </right>
      <top style="thin">
        <color rgb="FFD0D7E1"/>
      </top>
      <bottom style="thin">
        <color rgb="FFD0D7E1"/>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0" xfId="0" applyFont="1"/>
    <xf numFmtId="0" fontId="6" fillId="3" borderId="1" xfId="0" applyFont="1" applyFill="1" applyBorder="1" applyAlignment="1">
      <alignment vertical="center" wrapText="1"/>
    </xf>
    <xf numFmtId="0" fontId="4" fillId="0" borderId="1" xfId="0" applyFont="1" applyBorder="1" applyAlignment="1">
      <alignment horizontal="center" vertical="center" wrapText="1"/>
    </xf>
    <xf numFmtId="0" fontId="7" fillId="0" borderId="0" xfId="0" applyFont="1" applyAlignment="1">
      <alignment vertical="top" wrapText="1"/>
    </xf>
    <xf numFmtId="0" fontId="8" fillId="4"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9"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5" borderId="1" xfId="0" applyFont="1" applyFill="1" applyBorder="1" applyAlignment="1">
      <alignment vertical="top" wrapText="1"/>
    </xf>
    <xf numFmtId="0" fontId="4" fillId="5" borderId="1" xfId="0" applyFont="1" applyFill="1" applyBorder="1" applyAlignment="1">
      <alignment vertical="top" wrapText="1"/>
    </xf>
    <xf numFmtId="164" fontId="3" fillId="2" borderId="1" xfId="0" applyNumberFormat="1" applyFont="1" applyFill="1" applyBorder="1" applyAlignment="1">
      <alignment vertical="top" wrapText="1"/>
    </xf>
    <xf numFmtId="1"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 fontId="9" fillId="4" borderId="1" xfId="0" applyNumberFormat="1" applyFont="1" applyFill="1" applyBorder="1" applyAlignment="1">
      <alignment horizontal="center" vertical="center" wrapText="1"/>
    </xf>
    <xf numFmtId="0" fontId="10" fillId="0" borderId="1" xfId="0" applyFont="1" applyBorder="1" applyAlignment="1">
      <alignment vertical="top" wrapText="1"/>
    </xf>
    <xf numFmtId="166" fontId="8" fillId="4" borderId="1" xfId="0" applyNumberFormat="1" applyFont="1" applyFill="1" applyBorder="1" applyAlignment="1">
      <alignment vertical="top" wrapText="1"/>
    </xf>
  </cellXfs>
  <cellStyles count="1">
    <cellStyle name="Normal" xfId="0" builtinId="0"/>
  </cellStyles>
  <dxfs count="6">
    <dxf>
      <font>
        <b/>
      </font>
      <fill>
        <patternFill>
          <bgColor rgb="FFF8CBAD"/>
        </patternFill>
      </fill>
    </dxf>
    <dxf>
      <font>
        <b/>
      </font>
      <fill>
        <patternFill>
          <bgColor rgb="FFFFEB9C"/>
        </patternFill>
      </fill>
    </dxf>
    <dxf>
      <font>
        <b/>
      </font>
      <fill>
        <patternFill>
          <bgColor rgb="FFC6EFCE"/>
        </patternFill>
      </fill>
    </dxf>
    <dxf>
      <fill>
        <patternFill>
          <bgColor rgb="FFC6EFCE"/>
        </patternFill>
      </fill>
    </dxf>
    <dxf>
      <fill>
        <patternFill>
          <bgColor rgb="FFF8CBAD"/>
        </patternFill>
      </fill>
    </dxf>
    <dxf>
      <fill>
        <patternFill>
          <bgColor rgb="FFDDEBF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Current score vs target level</a:t>
            </a:r>
          </a:p>
        </c:rich>
      </c:tx>
      <c:layout/>
    </c:title>
    <c:plotArea>
      <c:layout/>
      <c:radarChart>
        <c:radarStyle val="marker"/>
        <c:ser>
          <c:idx val="0"/>
          <c:order val="0"/>
          <c:tx>
            <c:strRef>
              <c:f>'_ChartData'!$B$1</c:f>
              <c:strCache>
                <c:ptCount val="1"/>
                <c:pt idx="0">
                  <c:v>Current score</c:v>
                </c:pt>
              </c:strCache>
            </c:strRef>
          </c:tx>
          <c:spPr>
            <a:ln w="31750">
              <a:solidFill>
                <a:srgbClr val="0F8B7D"/>
              </a:solidFill>
            </a:ln>
          </c:spPr>
          <c:marker>
            <c:symbol val="circle"/>
            <c:size val="6"/>
            <c:spPr>
              <a:solidFill>
                <a:srgbClr val="0F8B7D"/>
              </a:solidFill>
              <a:ln>
                <a:solidFill>
                  <a:srgbClr val="0F8B7D"/>
                </a:solidFill>
              </a:ln>
            </c:spPr>
          </c:marker>
          <c:cat>
            <c:strRef>
              <c:f>'_ChartData'!$A$2:$A$8</c:f>
              <c:strCache>
                <c:ptCount val="7"/>
                <c:pt idx="0">
                  <c:v/>
                </c:pt>
                <c:pt idx="1">
                  <c:v/>
                </c:pt>
                <c:pt idx="2">
                  <c:v/>
                </c:pt>
                <c:pt idx="3">
                  <c:v/>
                </c:pt>
                <c:pt idx="4">
                  <c:v/>
                </c:pt>
                <c:pt idx="5">
                  <c:v/>
                </c:pt>
                <c:pt idx="6">
                  <c:v/>
                </c:pt>
              </c:strCache>
            </c:strRef>
          </c:cat>
          <c:val>
            <c:numRef>
              <c:f>'_ChartData'!$B$2:$B$8</c:f>
              <c:numCache>
                <c:formatCode>General</c:formatCode>
                <c:ptCount val="7"/>
                <c:pt idx="0">
                  <c:v>0</c:v>
                </c:pt>
                <c:pt idx="1">
                  <c:v>0</c:v>
                </c:pt>
                <c:pt idx="2">
                  <c:v>0</c:v>
                </c:pt>
                <c:pt idx="3">
                  <c:v>0</c:v>
                </c:pt>
                <c:pt idx="4">
                  <c:v>0</c:v>
                </c:pt>
                <c:pt idx="5">
                  <c:v>0</c:v>
                </c:pt>
                <c:pt idx="6">
                  <c:v>0</c:v>
                </c:pt>
              </c:numCache>
            </c:numRef>
          </c:val>
        </c:ser>
        <c:ser>
          <c:idx val="1"/>
          <c:order val="1"/>
          <c:tx>
            <c:strRef>
              <c:f>'_ChartData'!$C$1</c:f>
              <c:strCache>
                <c:ptCount val="1"/>
                <c:pt idx="0">
                  <c:v>Target level</c:v>
                </c:pt>
              </c:strCache>
            </c:strRef>
          </c:tx>
          <c:spPr>
            <a:ln w="25400">
              <a:solidFill>
                <a:srgbClr val="B86E00"/>
              </a:solidFill>
              <a:prstDash val="dash"/>
            </a:ln>
          </c:spPr>
          <c:marker>
            <c:symbol val="none"/>
          </c:marker>
          <c:cat>
            <c:strRef>
              <c:f>'_ChartData'!$A$2:$A$8</c:f>
              <c:strCache>
                <c:ptCount val="7"/>
                <c:pt idx="0">
                  <c:v/>
                </c:pt>
                <c:pt idx="1">
                  <c:v/>
                </c:pt>
                <c:pt idx="2">
                  <c:v/>
                </c:pt>
                <c:pt idx="3">
                  <c:v/>
                </c:pt>
                <c:pt idx="4">
                  <c:v/>
                </c:pt>
                <c:pt idx="5">
                  <c:v/>
                </c:pt>
                <c:pt idx="6">
                  <c:v/>
                </c:pt>
              </c:strCache>
            </c:strRef>
          </c:cat>
          <c:val>
            <c:numRef>
              <c:f>'_ChartData'!$C$2:$C$8</c:f>
              <c:numCache>
                <c:formatCode>General</c:formatCode>
                <c:ptCount val="7"/>
                <c:pt idx="0">
                  <c:v>0</c:v>
                </c:pt>
                <c:pt idx="1">
                  <c:v>0</c:v>
                </c:pt>
                <c:pt idx="2">
                  <c:v>0</c:v>
                </c:pt>
                <c:pt idx="3">
                  <c:v>0</c:v>
                </c:pt>
                <c:pt idx="4">
                  <c:v>0</c:v>
                </c:pt>
                <c:pt idx="5">
                  <c:v>0</c:v>
                </c:pt>
                <c:pt idx="6">
                  <c:v>0</c:v>
                </c:pt>
              </c:numCache>
            </c:numRef>
          </c:val>
        </c:ser>
        <c:axId val="50010001"/>
        <c:axId val="50010002"/>
      </c:radarChart>
      <c:catAx>
        <c:axId val="50010001"/>
        <c:scaling>
          <c:orientation val="minMax"/>
        </c:scaling>
        <c:axPos val="b"/>
        <c:majorGridlines/>
        <c:tickLblPos val="nextTo"/>
        <c:crossAx val="50010002"/>
        <c:crosses val="autoZero"/>
        <c:auto val="1"/>
        <c:lblAlgn val="ctr"/>
        <c:lblOffset val="100"/>
      </c:catAx>
      <c:valAx>
        <c:axId val="50010002"/>
        <c:scaling>
          <c:orientation val="minMax"/>
          <c:max val="5"/>
          <c:min val="0"/>
        </c:scaling>
        <c:axPos val="l"/>
        <c:majorGridlines/>
        <c:numFmt formatCode="General" sourceLinked="1"/>
        <c:tickLblPos val="nextTo"/>
        <c:crossAx val="50010001"/>
        <c:crosses val="autoZero"/>
        <c:crossBetween val="between"/>
        <c:majorUnit val="1"/>
      </c:valAx>
    </c:plotArea>
    <c:legend>
      <c:legendPos val="b"/>
      <c:layout/>
    </c:legend>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0</xdr:colOff>
      <xdr:row>2</xdr:row>
      <xdr:rowOff>0</xdr:rowOff>
    </xdr:from>
    <xdr:to>
      <xdr:col>18</xdr:col>
      <xdr:colOff>457200</xdr:colOff>
      <xdr:row>18</xdr:row>
      <xdr:rowOff>9525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
  <Relationship Id="rId1" Type="http://schemas.microsoft.com/office/2011/relationships/webextension" Target="webextension1.xml"/>
</Relationships>
</file>

<file path=xl/webextensions/taskpanes.xml><?xml version="1.0" encoding="utf-8"?>
<wetp:taskpanes xmlns:wetp="http://schemas.microsoft.com/office/webextensions/taskpanes/2010/11">
  <wetp:taskpane dockstate="right" visibility="1"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7C67833-BD90-404B-9A99-6F40C6A324F1}">
  <we:reference id="WA200010611" version="1.0.10036.0" store="en-us" storeType="OMEX"/>
  <we:alternateReferences/>
  <we:properties>
    <we:property name="Office.AutoShowTaskpaneWithDocument" value="true"/>
  </we:properties>
  <we:bindings/>
  <we:snapshot xmlns:r="http://schemas.openxmlformats.org/officeDocument/2006/relationships"/>
</we:webextension>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2:E32"/>
  <sheetViews>
    <sheetView showGridLines="0" tabSelected="1" workbookViewId="0"/>
  </sheetViews>
  <sheetFormatPr defaultRowHeight="15"/>
  <cols>
    <col min="1" max="1" width="3.7109375" customWidth="1"/>
    <col min="2" max="2" width="26.7109375" customWidth="1"/>
    <col min="3" max="3" width="18.7109375" customWidth="1"/>
    <col min="4" max="4" width="16.7109375" customWidth="1"/>
    <col min="5" max="5" width="70.7109375" customWidth="1"/>
  </cols>
  <sheetData>
    <row r="2" spans="2:5">
      <c r="B2" s="1" t="s">
        <v>0</v>
      </c>
    </row>
    <row r="3" spans="2:5">
      <c r="B3" s="2" t="s">
        <v>1</v>
      </c>
    </row>
    <row r="5" spans="2:5" ht="30" customHeight="1">
      <c r="B5" s="3" t="s">
        <v>2</v>
      </c>
      <c r="C5" s="4" t="s">
        <v>3</v>
      </c>
      <c r="D5" s="4"/>
      <c r="E5" s="4"/>
    </row>
    <row r="6" spans="2:5" ht="30" customHeight="1">
      <c r="B6" s="3" t="s">
        <v>4</v>
      </c>
      <c r="C6" s="4" t="s">
        <v>5</v>
      </c>
      <c r="D6" s="4"/>
      <c r="E6" s="4"/>
    </row>
    <row r="7" spans="2:5" ht="30" customHeight="1">
      <c r="B7" s="3" t="s">
        <v>6</v>
      </c>
      <c r="C7" s="4" t="s">
        <v>7</v>
      </c>
      <c r="D7" s="4"/>
      <c r="E7" s="4"/>
    </row>
    <row r="8" spans="2:5" ht="30" customHeight="1">
      <c r="B8" s="3" t="s">
        <v>8</v>
      </c>
      <c r="C8" s="4" t="s">
        <v>9</v>
      </c>
      <c r="D8" s="4"/>
      <c r="E8" s="4"/>
    </row>
    <row r="9" spans="2:5" ht="30" customHeight="1">
      <c r="B9" s="3" t="s">
        <v>10</v>
      </c>
      <c r="C9" s="4" t="s">
        <v>11</v>
      </c>
      <c r="D9" s="4"/>
      <c r="E9" s="4"/>
    </row>
    <row r="10" spans="2:5" ht="30" customHeight="1">
      <c r="B10" s="3" t="s">
        <v>12</v>
      </c>
      <c r="C10" s="4" t="s">
        <v>13</v>
      </c>
      <c r="D10" s="4"/>
      <c r="E10" s="4"/>
    </row>
    <row r="11" spans="2:5" ht="30" customHeight="1">
      <c r="B11" s="3" t="s">
        <v>14</v>
      </c>
      <c r="C11" s="4" t="s">
        <v>15</v>
      </c>
      <c r="D11" s="4"/>
      <c r="E11" s="4"/>
    </row>
    <row r="13" spans="2:5">
      <c r="B13" s="5" t="s">
        <v>16</v>
      </c>
    </row>
    <row r="14" spans="2:5">
      <c r="B14" s="6" t="s">
        <v>17</v>
      </c>
      <c r="C14" s="6" t="s">
        <v>18</v>
      </c>
      <c r="D14" s="6"/>
      <c r="E14" s="6"/>
    </row>
    <row r="15" spans="2:5">
      <c r="B15" s="7">
        <v>1</v>
      </c>
      <c r="C15" s="4" t="s">
        <v>19</v>
      </c>
      <c r="D15" s="4"/>
      <c r="E15" s="4"/>
    </row>
    <row r="16" spans="2:5">
      <c r="B16" s="7">
        <v>2</v>
      </c>
      <c r="C16" s="4" t="s">
        <v>20</v>
      </c>
      <c r="D16" s="4"/>
      <c r="E16" s="4"/>
    </row>
    <row r="17" spans="2:5">
      <c r="B17" s="7">
        <v>3</v>
      </c>
      <c r="C17" s="4" t="s">
        <v>21</v>
      </c>
      <c r="D17" s="4"/>
      <c r="E17" s="4"/>
    </row>
    <row r="18" spans="2:5">
      <c r="B18" s="7">
        <v>4</v>
      </c>
      <c r="C18" s="4" t="s">
        <v>22</v>
      </c>
      <c r="D18" s="4"/>
      <c r="E18" s="4"/>
    </row>
    <row r="19" spans="2:5">
      <c r="B19" s="7">
        <v>5</v>
      </c>
      <c r="C19" s="4" t="s">
        <v>23</v>
      </c>
      <c r="D19" s="4"/>
      <c r="E19" s="4"/>
    </row>
    <row r="21" spans="2:5">
      <c r="B21" s="5" t="s">
        <v>24</v>
      </c>
    </row>
    <row r="22" spans="2:5">
      <c r="B22" s="6" t="s">
        <v>25</v>
      </c>
      <c r="C22" s="6" t="s">
        <v>26</v>
      </c>
      <c r="D22" s="6" t="s">
        <v>27</v>
      </c>
      <c r="E22" s="6" t="s">
        <v>28</v>
      </c>
    </row>
    <row r="23" spans="2:5" ht="28" customHeight="1">
      <c r="B23" s="3" t="s">
        <v>29</v>
      </c>
      <c r="C23" s="4" t="s">
        <v>30</v>
      </c>
      <c r="D23" s="7" t="s">
        <v>31</v>
      </c>
      <c r="E23" s="4" t="s">
        <v>32</v>
      </c>
    </row>
    <row r="24" spans="2:5" ht="28" customHeight="1">
      <c r="B24" s="3" t="s">
        <v>33</v>
      </c>
      <c r="C24" s="4" t="s">
        <v>34</v>
      </c>
      <c r="D24" s="7" t="s">
        <v>35</v>
      </c>
      <c r="E24" s="4" t="s">
        <v>36</v>
      </c>
    </row>
    <row r="25" spans="2:5" ht="28" customHeight="1">
      <c r="B25" s="3" t="s">
        <v>37</v>
      </c>
      <c r="C25" s="4" t="s">
        <v>38</v>
      </c>
      <c r="D25" s="7" t="s">
        <v>39</v>
      </c>
      <c r="E25" s="4" t="s">
        <v>40</v>
      </c>
    </row>
    <row r="26" spans="2:5" ht="28" customHeight="1">
      <c r="B26" s="3" t="s">
        <v>41</v>
      </c>
      <c r="C26" s="4" t="s">
        <v>42</v>
      </c>
      <c r="D26" s="7" t="s">
        <v>43</v>
      </c>
      <c r="E26" s="4" t="s">
        <v>44</v>
      </c>
    </row>
    <row r="27" spans="2:5" ht="28" customHeight="1">
      <c r="B27" s="3" t="s">
        <v>45</v>
      </c>
      <c r="C27" s="4" t="s">
        <v>46</v>
      </c>
      <c r="D27" s="7" t="s">
        <v>47</v>
      </c>
      <c r="E27" s="4" t="s">
        <v>48</v>
      </c>
    </row>
    <row r="29" spans="2:5">
      <c r="B29" s="5" t="s">
        <v>49</v>
      </c>
    </row>
    <row r="30" spans="2:5" ht="44" customHeight="1">
      <c r="B30" s="4" t="s">
        <v>50</v>
      </c>
      <c r="C30" s="4"/>
      <c r="D30" s="4"/>
      <c r="E30" s="4"/>
    </row>
    <row r="32" spans="2:5">
      <c r="B32" s="8" t="s">
        <v>51</v>
      </c>
      <c r="C32" s="8"/>
      <c r="D32" s="8"/>
      <c r="E32" s="8"/>
    </row>
  </sheetData>
  <mergeCells count="15">
    <mergeCell ref="C5:E5"/>
    <mergeCell ref="C6:E6"/>
    <mergeCell ref="C7:E7"/>
    <mergeCell ref="C8:E8"/>
    <mergeCell ref="C9:E9"/>
    <mergeCell ref="C10:E10"/>
    <mergeCell ref="C11:E11"/>
    <mergeCell ref="C14:E14"/>
    <mergeCell ref="C15:E15"/>
    <mergeCell ref="C16:E16"/>
    <mergeCell ref="C17:E17"/>
    <mergeCell ref="C18:E18"/>
    <mergeCell ref="C19:E19"/>
    <mergeCell ref="B30:E30"/>
    <mergeCell ref="B32:E3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C12"/>
  <sheetViews>
    <sheetView showGridLines="0" workbookViewId="0"/>
  </sheetViews>
  <sheetFormatPr defaultRowHeight="15"/>
  <cols>
    <col min="1" max="1" width="3.7109375" customWidth="1"/>
    <col min="2" max="2" width="28.7109375" customWidth="1"/>
    <col min="3" max="3" width="100.7109375" customWidth="1"/>
  </cols>
  <sheetData>
    <row r="2" spans="2:3">
      <c r="B2" s="1" t="s">
        <v>52</v>
      </c>
    </row>
    <row r="3" spans="2:3">
      <c r="B3" s="2" t="s">
        <v>53</v>
      </c>
    </row>
    <row r="5" spans="2:3" ht="46" customHeight="1">
      <c r="B5" s="3" t="s">
        <v>54</v>
      </c>
      <c r="C5" s="4" t="s">
        <v>55</v>
      </c>
    </row>
    <row r="6" spans="2:3" ht="46" customHeight="1">
      <c r="B6" s="3" t="s">
        <v>56</v>
      </c>
      <c r="C6" s="4" t="s">
        <v>57</v>
      </c>
    </row>
    <row r="7" spans="2:3" ht="46" customHeight="1">
      <c r="B7" s="3" t="s">
        <v>58</v>
      </c>
      <c r="C7" s="4" t="s">
        <v>59</v>
      </c>
    </row>
    <row r="8" spans="2:3" ht="46" customHeight="1">
      <c r="B8" s="3" t="s">
        <v>60</v>
      </c>
      <c r="C8" s="4" t="s">
        <v>61</v>
      </c>
    </row>
    <row r="9" spans="2:3" ht="46" customHeight="1">
      <c r="B9" s="3" t="s">
        <v>62</v>
      </c>
      <c r="C9" s="4" t="s">
        <v>63</v>
      </c>
    </row>
    <row r="10" spans="2:3" ht="46" customHeight="1">
      <c r="B10" s="3" t="s">
        <v>64</v>
      </c>
      <c r="C10" s="4" t="s">
        <v>65</v>
      </c>
    </row>
    <row r="11" spans="2:3" ht="46" customHeight="1">
      <c r="B11" s="3" t="s">
        <v>66</v>
      </c>
      <c r="C11" s="4" t="s">
        <v>67</v>
      </c>
    </row>
    <row r="12" spans="2:3" ht="46" customHeight="1">
      <c r="B12" s="3" t="s">
        <v>68</v>
      </c>
      <c r="C12" s="4"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8"/>
  <sheetViews>
    <sheetView showGridLines="0" workbookViewId="0">
      <pane ySplit="8" topLeftCell="A9" activePane="bottomLeft" state="frozen"/>
      <selection pane="bottomLeft"/>
    </sheetView>
  </sheetViews>
  <sheetFormatPr defaultRowHeight="15"/>
  <cols>
    <col min="1" max="1" width="5.7109375" customWidth="1"/>
    <col min="2" max="2" width="26.7109375" customWidth="1"/>
    <col min="3" max="3" width="66.7109375" customWidth="1"/>
    <col min="4" max="4" width="12.7109375" customWidth="1"/>
    <col min="5" max="5" width="48.7109375" customWidth="1"/>
  </cols>
  <sheetData>
    <row r="1" spans="1:5">
      <c r="A1" s="1" t="s">
        <v>70</v>
      </c>
    </row>
    <row r="2" spans="1:5">
      <c r="A2" s="2" t="s">
        <v>71</v>
      </c>
    </row>
    <row r="4" spans="1:5">
      <c r="B4" s="3" t="s">
        <v>72</v>
      </c>
      <c r="C4" s="9" t="s">
        <v>75</v>
      </c>
      <c r="D4" s="9"/>
      <c r="E4" s="9"/>
    </row>
    <row r="5" spans="1:5">
      <c r="B5" s="3" t="s">
        <v>73</v>
      </c>
      <c r="C5" s="9" t="s">
        <v>76</v>
      </c>
      <c r="D5" s="9"/>
      <c r="E5" s="9"/>
    </row>
    <row r="6" spans="1:5">
      <c r="B6" s="3" t="s">
        <v>74</v>
      </c>
      <c r="C6" s="9" t="s">
        <v>77</v>
      </c>
      <c r="D6" s="9"/>
      <c r="E6" s="9"/>
    </row>
    <row r="8" spans="1:5">
      <c r="A8" s="6" t="s">
        <v>78</v>
      </c>
      <c r="B8" s="6" t="s">
        <v>79</v>
      </c>
      <c r="C8" s="6" t="s">
        <v>80</v>
      </c>
      <c r="D8" s="6" t="s">
        <v>81</v>
      </c>
      <c r="E8" s="6" t="s">
        <v>82</v>
      </c>
    </row>
    <row r="9" spans="1:5" ht="30" customHeight="1">
      <c r="A9" s="10">
        <v>1</v>
      </c>
      <c r="B9" s="3" t="s">
        <v>83</v>
      </c>
      <c r="C9" s="11" t="s">
        <v>84</v>
      </c>
      <c r="D9" s="12">
        <v>4</v>
      </c>
      <c r="E9" s="9" t="s">
        <v>85</v>
      </c>
    </row>
    <row r="10" spans="1:5" ht="30" customHeight="1">
      <c r="A10" s="10">
        <v>2</v>
      </c>
      <c r="B10" s="3" t="s">
        <v>83</v>
      </c>
      <c r="C10" s="11" t="s">
        <v>86</v>
      </c>
      <c r="D10" s="12">
        <v>3</v>
      </c>
      <c r="E10" s="9" t="s">
        <v>87</v>
      </c>
    </row>
    <row r="11" spans="1:5" ht="30" customHeight="1">
      <c r="A11" s="10">
        <v>3</v>
      </c>
      <c r="B11" s="3" t="s">
        <v>83</v>
      </c>
      <c r="C11" s="11" t="s">
        <v>88</v>
      </c>
      <c r="D11" s="12">
        <v>3</v>
      </c>
      <c r="E11" s="9" t="s">
        <v>89</v>
      </c>
    </row>
    <row r="12" spans="1:5" ht="30" customHeight="1">
      <c r="A12" s="10">
        <v>4</v>
      </c>
      <c r="B12" s="3" t="s">
        <v>83</v>
      </c>
      <c r="C12" s="11" t="s">
        <v>90</v>
      </c>
      <c r="D12" s="12">
        <v>2</v>
      </c>
      <c r="E12" s="9" t="s">
        <v>91</v>
      </c>
    </row>
    <row r="13" spans="1:5" ht="30" customHeight="1">
      <c r="A13" s="13">
        <v>5</v>
      </c>
      <c r="B13" s="14" t="s">
        <v>92</v>
      </c>
      <c r="C13" s="15" t="s">
        <v>93</v>
      </c>
      <c r="D13" s="12">
        <v>3</v>
      </c>
      <c r="E13" s="9" t="s">
        <v>94</v>
      </c>
    </row>
    <row r="14" spans="1:5" ht="30" customHeight="1">
      <c r="A14" s="13">
        <v>6</v>
      </c>
      <c r="B14" s="14" t="s">
        <v>92</v>
      </c>
      <c r="C14" s="15" t="s">
        <v>95</v>
      </c>
      <c r="D14" s="12">
        <v>2</v>
      </c>
      <c r="E14" s="9" t="s">
        <v>96</v>
      </c>
    </row>
    <row r="15" spans="1:5" ht="30" customHeight="1">
      <c r="A15" s="13">
        <v>7</v>
      </c>
      <c r="B15" s="14" t="s">
        <v>92</v>
      </c>
      <c r="C15" s="15" t="s">
        <v>97</v>
      </c>
      <c r="D15" s="12">
        <v>3</v>
      </c>
      <c r="E15" s="9" t="s">
        <v>98</v>
      </c>
    </row>
    <row r="16" spans="1:5" ht="30" customHeight="1">
      <c r="A16" s="13">
        <v>8</v>
      </c>
      <c r="B16" s="14" t="s">
        <v>92</v>
      </c>
      <c r="C16" s="15" t="s">
        <v>99</v>
      </c>
      <c r="D16" s="12">
        <v>2</v>
      </c>
      <c r="E16" s="9" t="s">
        <v>100</v>
      </c>
    </row>
    <row r="17" spans="1:5" ht="30" customHeight="1">
      <c r="A17" s="10">
        <v>9</v>
      </c>
      <c r="B17" s="3" t="s">
        <v>101</v>
      </c>
      <c r="C17" s="11" t="s">
        <v>102</v>
      </c>
      <c r="D17" s="12">
        <v>3</v>
      </c>
      <c r="E17" s="9" t="s">
        <v>103</v>
      </c>
    </row>
    <row r="18" spans="1:5" ht="30" customHeight="1">
      <c r="A18" s="10">
        <v>10</v>
      </c>
      <c r="B18" s="3" t="s">
        <v>101</v>
      </c>
      <c r="C18" s="11" t="s">
        <v>104</v>
      </c>
      <c r="D18" s="12">
        <v>2</v>
      </c>
      <c r="E18" s="9" t="s">
        <v>105</v>
      </c>
    </row>
    <row r="19" spans="1:5" ht="30" customHeight="1">
      <c r="A19" s="10">
        <v>11</v>
      </c>
      <c r="B19" s="3" t="s">
        <v>101</v>
      </c>
      <c r="C19" s="11" t="s">
        <v>106</v>
      </c>
      <c r="D19" s="12">
        <v>2</v>
      </c>
      <c r="E19" s="9" t="s">
        <v>107</v>
      </c>
    </row>
    <row r="20" spans="1:5" ht="30" customHeight="1">
      <c r="A20" s="10">
        <v>12</v>
      </c>
      <c r="B20" s="3" t="s">
        <v>101</v>
      </c>
      <c r="C20" s="11" t="s">
        <v>108</v>
      </c>
      <c r="D20" s="12">
        <v>1</v>
      </c>
      <c r="E20" s="9" t="s">
        <v>109</v>
      </c>
    </row>
    <row r="21" spans="1:5" ht="30" customHeight="1">
      <c r="A21" s="13">
        <v>13</v>
      </c>
      <c r="B21" s="14" t="s">
        <v>110</v>
      </c>
      <c r="C21" s="15" t="s">
        <v>111</v>
      </c>
      <c r="D21" s="12">
        <v>2</v>
      </c>
      <c r="E21" s="9" t="s">
        <v>112</v>
      </c>
    </row>
    <row r="22" spans="1:5" ht="30" customHeight="1">
      <c r="A22" s="13">
        <v>14</v>
      </c>
      <c r="B22" s="14" t="s">
        <v>110</v>
      </c>
      <c r="C22" s="15" t="s">
        <v>113</v>
      </c>
      <c r="D22" s="12">
        <v>1</v>
      </c>
      <c r="E22" s="9" t="s">
        <v>114</v>
      </c>
    </row>
    <row r="23" spans="1:5" ht="30" customHeight="1">
      <c r="A23" s="13">
        <v>15</v>
      </c>
      <c r="B23" s="14" t="s">
        <v>110</v>
      </c>
      <c r="C23" s="15" t="s">
        <v>115</v>
      </c>
      <c r="D23" s="12">
        <v>2</v>
      </c>
      <c r="E23" s="9" t="s">
        <v>116</v>
      </c>
    </row>
    <row r="24" spans="1:5" ht="30" customHeight="1">
      <c r="A24" s="13">
        <v>16</v>
      </c>
      <c r="B24" s="14" t="s">
        <v>110</v>
      </c>
      <c r="C24" s="15" t="s">
        <v>117</v>
      </c>
      <c r="D24" s="12">
        <v>1</v>
      </c>
      <c r="E24" s="9" t="s">
        <v>118</v>
      </c>
    </row>
    <row r="25" spans="1:5" ht="30" customHeight="1">
      <c r="A25" s="10">
        <v>17</v>
      </c>
      <c r="B25" s="3" t="s">
        <v>119</v>
      </c>
      <c r="C25" s="11" t="s">
        <v>120</v>
      </c>
      <c r="D25" s="12">
        <v>3</v>
      </c>
      <c r="E25" s="9" t="s">
        <v>121</v>
      </c>
    </row>
    <row r="26" spans="1:5" ht="30" customHeight="1">
      <c r="A26" s="10">
        <v>18</v>
      </c>
      <c r="B26" s="3" t="s">
        <v>119</v>
      </c>
      <c r="C26" s="11" t="s">
        <v>122</v>
      </c>
      <c r="D26" s="12">
        <v>3</v>
      </c>
      <c r="E26" s="9" t="s">
        <v>123</v>
      </c>
    </row>
    <row r="27" spans="1:5" ht="30" customHeight="1">
      <c r="A27" s="10">
        <v>19</v>
      </c>
      <c r="B27" s="3" t="s">
        <v>119</v>
      </c>
      <c r="C27" s="11" t="s">
        <v>124</v>
      </c>
      <c r="D27" s="12">
        <v>2</v>
      </c>
      <c r="E27" s="9" t="s">
        <v>125</v>
      </c>
    </row>
    <row r="28" spans="1:5" ht="30" customHeight="1">
      <c r="A28" s="10">
        <v>20</v>
      </c>
      <c r="B28" s="3" t="s">
        <v>119</v>
      </c>
      <c r="C28" s="11" t="s">
        <v>126</v>
      </c>
      <c r="D28" s="12">
        <v>2</v>
      </c>
      <c r="E28" s="9" t="s">
        <v>127</v>
      </c>
    </row>
    <row r="29" spans="1:5" ht="30" customHeight="1">
      <c r="A29" s="13">
        <v>21</v>
      </c>
      <c r="B29" s="14" t="s">
        <v>128</v>
      </c>
      <c r="C29" s="15" t="s">
        <v>129</v>
      </c>
      <c r="D29" s="12">
        <v>2</v>
      </c>
      <c r="E29" s="9" t="s">
        <v>130</v>
      </c>
    </row>
    <row r="30" spans="1:5" ht="30" customHeight="1">
      <c r="A30" s="13">
        <v>22</v>
      </c>
      <c r="B30" s="14" t="s">
        <v>128</v>
      </c>
      <c r="C30" s="15" t="s">
        <v>131</v>
      </c>
      <c r="D30" s="12">
        <v>2</v>
      </c>
      <c r="E30" s="9" t="s">
        <v>132</v>
      </c>
    </row>
    <row r="31" spans="1:5" ht="30" customHeight="1">
      <c r="A31" s="13">
        <v>23</v>
      </c>
      <c r="B31" s="14" t="s">
        <v>128</v>
      </c>
      <c r="C31" s="15" t="s">
        <v>133</v>
      </c>
      <c r="D31" s="12">
        <v>1</v>
      </c>
      <c r="E31" s="9" t="s">
        <v>134</v>
      </c>
    </row>
    <row r="32" spans="1:5" ht="30" customHeight="1">
      <c r="A32" s="13">
        <v>24</v>
      </c>
      <c r="B32" s="14" t="s">
        <v>128</v>
      </c>
      <c r="C32" s="15" t="s">
        <v>135</v>
      </c>
      <c r="D32" s="12">
        <v>2</v>
      </c>
      <c r="E32" s="9" t="s">
        <v>136</v>
      </c>
    </row>
    <row r="33" spans="1:5" ht="30" customHeight="1">
      <c r="A33" s="10">
        <v>25</v>
      </c>
      <c r="B33" s="3" t="s">
        <v>137</v>
      </c>
      <c r="C33" s="11" t="s">
        <v>138</v>
      </c>
      <c r="D33" s="12">
        <v>2</v>
      </c>
      <c r="E33" s="9" t="s">
        <v>139</v>
      </c>
    </row>
    <row r="34" spans="1:5" ht="30" customHeight="1">
      <c r="A34" s="10">
        <v>26</v>
      </c>
      <c r="B34" s="3" t="s">
        <v>137</v>
      </c>
      <c r="C34" s="11" t="s">
        <v>140</v>
      </c>
      <c r="D34" s="12">
        <v>1</v>
      </c>
      <c r="E34" s="9" t="s">
        <v>141</v>
      </c>
    </row>
    <row r="35" spans="1:5" ht="30" customHeight="1">
      <c r="A35" s="10">
        <v>27</v>
      </c>
      <c r="B35" s="3" t="s">
        <v>137</v>
      </c>
      <c r="C35" s="11" t="s">
        <v>142</v>
      </c>
      <c r="D35" s="12">
        <v>2</v>
      </c>
      <c r="E35" s="9" t="s">
        <v>143</v>
      </c>
    </row>
    <row r="36" spans="1:5" ht="30" customHeight="1">
      <c r="A36" s="10">
        <v>28</v>
      </c>
      <c r="B36" s="3" t="s">
        <v>137</v>
      </c>
      <c r="C36" s="11" t="s">
        <v>144</v>
      </c>
      <c r="D36" s="12">
        <v>1</v>
      </c>
      <c r="E36" s="9" t="s">
        <v>145</v>
      </c>
    </row>
    <row r="38" spans="1:5">
      <c r="B38" s="3" t="s">
        <v>146</v>
      </c>
      <c r="C38" s="4">
        <f>COUNT(D9:D36)&amp;" of 28 statements scored"</f>
        <v/>
      </c>
    </row>
  </sheetData>
  <mergeCells count="3">
    <mergeCell ref="C4:E4"/>
    <mergeCell ref="C5:E5"/>
    <mergeCell ref="C6:E6"/>
  </mergeCells>
  <conditionalFormatting sqref="D9:D36">
    <cfRule type="colorScale" priority="1">
      <colorScale>
        <cfvo type="num" val="1"/>
        <cfvo type="num" val="3"/>
        <cfvo type="num" val="5"/>
        <color rgb="FFF8CBAD"/>
        <color rgb="FFFFEB9C"/>
        <color rgb="FFC6EFCE"/>
      </colorScale>
    </cfRule>
  </conditionalFormatting>
  <dataValidations count="1">
    <dataValidation type="whole" allowBlank="1" showInputMessage="1" showErrorMessage="1" errorTitle="Invalid score" error="Enter a whole number from 1 to 5." promptTitle="Score 1 to 5" prompt="1 = not at all true; 3 = largely true but inconsistent; 5 = fully true and evidenced" sqref="D9:D36">
      <formula1>1</formula1>
      <formula2>5</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21"/>
  <sheetViews>
    <sheetView showGridLines="0" workbookViewId="0"/>
  </sheetViews>
  <sheetFormatPr defaultRowHeight="15"/>
  <cols>
    <col min="1" max="1" width="28.7109375" customWidth="1"/>
    <col min="2" max="4" width="12.7109375" customWidth="1"/>
    <col min="5" max="5" width="17.7109375" customWidth="1"/>
    <col min="6" max="9" width="12.7109375" customWidth="1"/>
    <col min="10" max="10" width="3.7109375" customWidth="1"/>
  </cols>
  <sheetData>
    <row r="1" spans="1:9">
      <c r="A1" s="1" t="s">
        <v>147</v>
      </c>
    </row>
    <row r="2" spans="1:9">
      <c r="A2" s="2" t="s">
        <v>148</v>
      </c>
    </row>
    <row r="3" spans="1:9">
      <c r="A3" s="6" t="s">
        <v>79</v>
      </c>
      <c r="B3" s="6" t="s">
        <v>149</v>
      </c>
      <c r="C3" s="6" t="s">
        <v>27</v>
      </c>
      <c r="D3" s="6" t="s">
        <v>150</v>
      </c>
      <c r="E3" s="6" t="s">
        <v>151</v>
      </c>
      <c r="F3" s="6" t="s">
        <v>152</v>
      </c>
      <c r="G3" s="6" t="s">
        <v>153</v>
      </c>
      <c r="H3" s="6" t="s">
        <v>154</v>
      </c>
      <c r="I3" s="6" t="s">
        <v>155</v>
      </c>
    </row>
    <row r="4" spans="1:9" ht="22" customHeight="1">
      <c r="A4" s="16" t="s">
        <v>83</v>
      </c>
      <c r="B4" s="17">
        <f>COUNTIFS(Assessment!$B$9:$B$36,$A4,Assessment!$D$9:$D$36,"&gt;0")</f>
        <v/>
      </c>
      <c r="C4" s="18">
        <f>IF(B4=0,"",AVERAGEIF(Assessment!$B$9:$B$36,$A4,Assessment!$D$9:$D$36))</f>
        <v/>
      </c>
      <c r="D4" s="17">
        <f>IF(C4="","",IF(C4&lt;1.8,1,IF(C4&lt;2.6,2,IF(C4&lt;3.4,3,IF(C4&lt;4.3,4,5)))))</f>
        <v/>
      </c>
      <c r="E4" s="19">
        <f>IF(D4="","",CHOOSE(D4,"Exploring","Experimenting","Operationalising","Scaling","Transforming"))</f>
        <v/>
      </c>
      <c r="F4" s="20">
        <v>4</v>
      </c>
      <c r="G4" s="17">
        <f>IF(OR(D4="",F4=""),"",F4-D4)</f>
        <v/>
      </c>
      <c r="H4" s="19">
        <f>IF(G4="","",IF(OR(G4&gt;=2,AND(I4="Yes",G4&gt;=1)),"High",IF(G4&gt;=1,"Medium","On track")))</f>
        <v/>
      </c>
      <c r="I4" s="19" t="s">
        <v>156</v>
      </c>
    </row>
    <row r="5" spans="1:9" ht="22" customHeight="1">
      <c r="A5" s="16" t="s">
        <v>92</v>
      </c>
      <c r="B5" s="17">
        <f>COUNTIFS(Assessment!$B$9:$B$36,$A5,Assessment!$D$9:$D$36,"&gt;0")</f>
        <v/>
      </c>
      <c r="C5" s="18">
        <f>IF(B5=0,"",AVERAGEIF(Assessment!$B$9:$B$36,$A5,Assessment!$D$9:$D$36))</f>
        <v/>
      </c>
      <c r="D5" s="17">
        <f>IF(C5="","",IF(C5&lt;1.8,1,IF(C5&lt;2.6,2,IF(C5&lt;3.4,3,IF(C5&lt;4.3,4,5)))))</f>
        <v/>
      </c>
      <c r="E5" s="19">
        <f>IF(D5="","",CHOOSE(D5,"Exploring","Experimenting","Operationalising","Scaling","Transforming"))</f>
        <v/>
      </c>
      <c r="F5" s="20">
        <v>3</v>
      </c>
      <c r="G5" s="17">
        <f>IF(OR(D5="",F5=""),"",F5-D5)</f>
        <v/>
      </c>
      <c r="H5" s="19">
        <f>IF(G5="","",IF(OR(G5&gt;=2,AND(I5="Yes",G5&gt;=1)),"High",IF(G5&gt;=1,"Medium","On track")))</f>
        <v/>
      </c>
      <c r="I5" s="19" t="s">
        <v>156</v>
      </c>
    </row>
    <row r="6" spans="1:9" ht="22" customHeight="1">
      <c r="A6" s="16" t="s">
        <v>101</v>
      </c>
      <c r="B6" s="17">
        <f>COUNTIFS(Assessment!$B$9:$B$36,$A6,Assessment!$D$9:$D$36,"&gt;0")</f>
        <v/>
      </c>
      <c r="C6" s="18">
        <f>IF(B6=0,"",AVERAGEIF(Assessment!$B$9:$B$36,$A6,Assessment!$D$9:$D$36))</f>
        <v/>
      </c>
      <c r="D6" s="17">
        <f>IF(C6="","",IF(C6&lt;1.8,1,IF(C6&lt;2.6,2,IF(C6&lt;3.4,3,IF(C6&lt;4.3,4,5)))))</f>
        <v/>
      </c>
      <c r="E6" s="19">
        <f>IF(D6="","",CHOOSE(D6,"Exploring","Experimenting","Operationalising","Scaling","Transforming"))</f>
        <v/>
      </c>
      <c r="F6" s="20">
        <v>3</v>
      </c>
      <c r="G6" s="17">
        <f>IF(OR(D6="",F6=""),"",F6-D6)</f>
        <v/>
      </c>
      <c r="H6" s="19">
        <f>IF(G6="","",IF(OR(G6&gt;=2,AND(I6="Yes",G6&gt;=1)),"High",IF(G6&gt;=1,"Medium","On track")))</f>
        <v/>
      </c>
      <c r="I6" s="19" t="s">
        <v>157</v>
      </c>
    </row>
    <row r="7" spans="1:9" ht="22" customHeight="1">
      <c r="A7" s="16" t="s">
        <v>110</v>
      </c>
      <c r="B7" s="17">
        <f>COUNTIFS(Assessment!$B$9:$B$36,$A7,Assessment!$D$9:$D$36,"&gt;0")</f>
        <v/>
      </c>
      <c r="C7" s="18">
        <f>IF(B7=0,"",AVERAGEIF(Assessment!$B$9:$B$36,$A7,Assessment!$D$9:$D$36))</f>
        <v/>
      </c>
      <c r="D7" s="17">
        <f>IF(C7="","",IF(C7&lt;1.8,1,IF(C7&lt;2.6,2,IF(C7&lt;3.4,3,IF(C7&lt;4.3,4,5)))))</f>
        <v/>
      </c>
      <c r="E7" s="19">
        <f>IF(D7="","",CHOOSE(D7,"Exploring","Experimenting","Operationalising","Scaling","Transforming"))</f>
        <v/>
      </c>
      <c r="F7" s="20">
        <v>3</v>
      </c>
      <c r="G7" s="17">
        <f>IF(OR(D7="",F7=""),"",F7-D7)</f>
        <v/>
      </c>
      <c r="H7" s="19">
        <f>IF(G7="","",IF(OR(G7&gt;=2,AND(I7="Yes",G7&gt;=1)),"High",IF(G7&gt;=1,"Medium","On track")))</f>
        <v/>
      </c>
      <c r="I7" s="19" t="s">
        <v>157</v>
      </c>
    </row>
    <row r="8" spans="1:9" ht="22" customHeight="1">
      <c r="A8" s="16" t="s">
        <v>119</v>
      </c>
      <c r="B8" s="17">
        <f>COUNTIFS(Assessment!$B$9:$B$36,$A8,Assessment!$D$9:$D$36,"&gt;0")</f>
        <v/>
      </c>
      <c r="C8" s="18">
        <f>IF(B8=0,"",AVERAGEIF(Assessment!$B$9:$B$36,$A8,Assessment!$D$9:$D$36))</f>
        <v/>
      </c>
      <c r="D8" s="17">
        <f>IF(C8="","",IF(C8&lt;1.8,1,IF(C8&lt;2.6,2,IF(C8&lt;3.4,3,IF(C8&lt;4.3,4,5)))))</f>
        <v/>
      </c>
      <c r="E8" s="19">
        <f>IF(D8="","",CHOOSE(D8,"Exploring","Experimenting","Operationalising","Scaling","Transforming"))</f>
        <v/>
      </c>
      <c r="F8" s="20">
        <v>3</v>
      </c>
      <c r="G8" s="17">
        <f>IF(OR(D8="",F8=""),"",F8-D8)</f>
        <v/>
      </c>
      <c r="H8" s="19">
        <f>IF(G8="","",IF(OR(G8&gt;=2,AND(I8="Yes",G8&gt;=1)),"High",IF(G8&gt;=1,"Medium","On track")))</f>
        <v/>
      </c>
      <c r="I8" s="19" t="s">
        <v>156</v>
      </c>
    </row>
    <row r="9" spans="1:9" ht="22" customHeight="1">
      <c r="A9" s="16" t="s">
        <v>128</v>
      </c>
      <c r="B9" s="17">
        <f>COUNTIFS(Assessment!$B$9:$B$36,$A9,Assessment!$D$9:$D$36,"&gt;0")</f>
        <v/>
      </c>
      <c r="C9" s="18">
        <f>IF(B9=0,"",AVERAGEIF(Assessment!$B$9:$B$36,$A9,Assessment!$D$9:$D$36))</f>
        <v/>
      </c>
      <c r="D9" s="17">
        <f>IF(C9="","",IF(C9&lt;1.8,1,IF(C9&lt;2.6,2,IF(C9&lt;3.4,3,IF(C9&lt;4.3,4,5)))))</f>
        <v/>
      </c>
      <c r="E9" s="19">
        <f>IF(D9="","",CHOOSE(D9,"Exploring","Experimenting","Operationalising","Scaling","Transforming"))</f>
        <v/>
      </c>
      <c r="F9" s="20">
        <v>3</v>
      </c>
      <c r="G9" s="17">
        <f>IF(OR(D9="",F9=""),"",F9-D9)</f>
        <v/>
      </c>
      <c r="H9" s="19">
        <f>IF(G9="","",IF(OR(G9&gt;=2,AND(I9="Yes",G9&gt;=1)),"High",IF(G9&gt;=1,"Medium","On track")))</f>
        <v/>
      </c>
      <c r="I9" s="19" t="s">
        <v>157</v>
      </c>
    </row>
    <row r="10" spans="1:9" ht="22" customHeight="1">
      <c r="A10" s="16" t="s">
        <v>137</v>
      </c>
      <c r="B10" s="17">
        <f>COUNTIFS(Assessment!$B$9:$B$36,$A10,Assessment!$D$9:$D$36,"&gt;0")</f>
        <v/>
      </c>
      <c r="C10" s="18">
        <f>IF(B10=0,"",AVERAGEIF(Assessment!$B$9:$B$36,$A10,Assessment!$D$9:$D$36))</f>
        <v/>
      </c>
      <c r="D10" s="17">
        <f>IF(C10="","",IF(C10&lt;1.8,1,IF(C10&lt;2.6,2,IF(C10&lt;3.4,3,IF(C10&lt;4.3,4,5)))))</f>
        <v/>
      </c>
      <c r="E10" s="19">
        <f>IF(D10="","",CHOOSE(D10,"Exploring","Experimenting","Operationalising","Scaling","Transforming"))</f>
        <v/>
      </c>
      <c r="F10" s="20">
        <v>3</v>
      </c>
      <c r="G10" s="17">
        <f>IF(OR(D10="",F10=""),"",F10-D10)</f>
        <v/>
      </c>
      <c r="H10" s="19">
        <f>IF(G10="","",IF(OR(G10&gt;=2,AND(I10="Yes",G10&gt;=1)),"High",IF(G10&gt;=1,"Medium","On track")))</f>
        <v/>
      </c>
      <c r="I10" s="19" t="s">
        <v>156</v>
      </c>
    </row>
    <row r="12" spans="1:9">
      <c r="A12" s="5" t="s">
        <v>158</v>
      </c>
    </row>
    <row r="13" spans="1:9" ht="20" customHeight="1">
      <c r="A13" s="3" t="s">
        <v>149</v>
      </c>
      <c r="B13" s="21">
        <f>SUM(B4:B10)&amp;" of 28"</f>
        <v>0</v>
      </c>
      <c r="C13" s="21"/>
      <c r="D13" s="21"/>
      <c r="E13" s="21"/>
      <c r="F13" s="21"/>
      <c r="G13" s="21"/>
      <c r="H13" s="21"/>
      <c r="I13" s="21"/>
    </row>
    <row r="14" spans="1:9" ht="20" customHeight="1">
      <c r="A14" s="3" t="s">
        <v>159</v>
      </c>
      <c r="B14" s="21">
        <f>IF(COUNT(C4:C10)=0,"",ROUND(AVERAGE(C4:C10),2))</f>
        <v>0</v>
      </c>
      <c r="C14" s="21"/>
      <c r="D14" s="21"/>
      <c r="E14" s="21"/>
      <c r="F14" s="21"/>
      <c r="G14" s="21"/>
      <c r="H14" s="21"/>
      <c r="I14" s="21"/>
    </row>
    <row r="15" spans="1:9" ht="20" customHeight="1">
      <c r="A15" s="3" t="s">
        <v>160</v>
      </c>
      <c r="B15" s="21">
        <f>IF(B14="","","Level "&amp;IF(B14&lt;1.8,1,IF(B14&lt;2.6,2,IF(B14&lt;3.4,3,IF(B14&lt;4.3,4,5))))&amp;" "&amp;CHOOSE(IF(B14&lt;1.8,1,IF(B14&lt;2.6,2,IF(B14&lt;3.4,3,IF(B14&lt;4.3,4,5)))),"Exploring","Experimenting","Operationalising","Scaling","Transforming"))</f>
        <v>0</v>
      </c>
      <c r="C15" s="21"/>
      <c r="D15" s="21"/>
      <c r="E15" s="21"/>
      <c r="F15" s="21"/>
      <c r="G15" s="21"/>
      <c r="H15" s="21"/>
      <c r="I15" s="21"/>
    </row>
    <row r="16" spans="1:9" ht="20" customHeight="1">
      <c r="A16" s="3" t="s">
        <v>161</v>
      </c>
      <c r="B16" s="21">
        <f>IF(COUNT(D6,D7,D9)&lt;3,"Score Governance, Data and Security to calculate","Level "&amp;MIN(D6,D7,D9)&amp;" "&amp;CHOOSE(MIN(D6,D7,D9),"Exploring","Experimenting","Operationalising","Scaling","Transforming"))</f>
        <v>0</v>
      </c>
      <c r="C16" s="21"/>
      <c r="D16" s="21"/>
      <c r="E16" s="21"/>
      <c r="F16" s="21"/>
      <c r="G16" s="21"/>
      <c r="H16" s="21"/>
      <c r="I16" s="21"/>
    </row>
    <row r="17" spans="1:9" ht="20" customHeight="1">
      <c r="A17" s="3" t="s">
        <v>162</v>
      </c>
      <c r="B17" s="21">
        <f>IF(COUNT(C4:C10)=0,"",INDEX(A4:A10,MATCH(MAX(C4:C10),C4:C10,0)))</f>
        <v>0</v>
      </c>
      <c r="C17" s="21"/>
      <c r="D17" s="21"/>
      <c r="E17" s="21"/>
      <c r="F17" s="21"/>
      <c r="G17" s="21"/>
      <c r="H17" s="21"/>
      <c r="I17" s="21"/>
    </row>
    <row r="18" spans="1:9" ht="20" customHeight="1">
      <c r="A18" s="3" t="s">
        <v>163</v>
      </c>
      <c r="B18" s="21">
        <f>IF(COUNT(C4:C10)=0,"",INDEX(A4:A10,MATCH(MIN(C4:C10),C4:C10,0)))</f>
        <v>0</v>
      </c>
      <c r="C18" s="21"/>
      <c r="D18" s="21"/>
      <c r="E18" s="21"/>
      <c r="F18" s="21"/>
      <c r="G18" s="21"/>
      <c r="H18" s="21"/>
      <c r="I18" s="21"/>
    </row>
    <row r="19" spans="1:9" ht="34" customHeight="1">
      <c r="A19" s="3" t="s">
        <v>164</v>
      </c>
      <c r="B19" s="21">
        <f>IF(COUNT(D6,D7,D9)&lt;3,"",CHOOSE(MIN(D6,D7,D9),"Executive sponsorship, acceptable-use policy, a sanctioned tool to replace shadow AI, AI literacy for all staff, and a few lead use cases.","Stop pilot sprawl: choose 3 to 5 use cases with value and data readiness and build one production path with risk tiers, evaluation and monitoring.","Move to portfolio management, reusable platform components, a hub-and-spoke model and ISO/IEC 42001 alignment; introduce supervised agents.","Extend agent autonomy where evidence supports it, automate policy enforcement, pursue certification where valuable, and build AI-enabled products.","Sustain and extend: continuous assurance, evidence-based autonomy and new AI-enabled products and services."))</f>
        <v>0</v>
      </c>
      <c r="C19" s="21"/>
      <c r="D19" s="21"/>
      <c r="E19" s="21"/>
      <c r="F19" s="21"/>
      <c r="G19" s="21"/>
      <c r="H19" s="21"/>
      <c r="I19" s="21"/>
    </row>
    <row r="21" spans="1:9" ht="30" customHeight="1">
      <c r="A21" s="8" t="s">
        <v>165</v>
      </c>
      <c r="B21" s="8"/>
      <c r="C21" s="8"/>
      <c r="D21" s="8"/>
      <c r="E21" s="8"/>
      <c r="F21" s="8"/>
      <c r="G21" s="8"/>
      <c r="H21" s="8"/>
      <c r="I21" s="8"/>
    </row>
  </sheetData>
  <mergeCells count="8">
    <mergeCell ref="B13:I13"/>
    <mergeCell ref="B14:I14"/>
    <mergeCell ref="B15:I15"/>
    <mergeCell ref="B16:I16"/>
    <mergeCell ref="B17:I17"/>
    <mergeCell ref="B18:I18"/>
    <mergeCell ref="B19:I19"/>
    <mergeCell ref="A21:I21"/>
  </mergeCells>
  <conditionalFormatting sqref="C4:C10">
    <cfRule type="dataBar" priority="1">
      <dataBar>
        <cfvo type="num" val="0"/>
        <cfvo type="num" val="5"/>
        <color rgb="FF7FC8BE"/>
      </dataBar>
    </cfRule>
  </conditionalFormatting>
  <conditionalFormatting sqref="H4:H10">
    <cfRule type="cellIs" dxfId="0" priority="2" operator="equal">
      <formula>"High"</formula>
    </cfRule>
    <cfRule type="cellIs" dxfId="1" priority="3" operator="equal">
      <formula>"Medium"</formula>
    </cfRule>
    <cfRule type="cellIs" dxfId="2" priority="4" operator="equal">
      <formula>"On track"</formula>
    </cfRule>
  </conditionalFormatting>
  <dataValidations count="1">
    <dataValidation type="whole" allowBlank="1" showInputMessage="1" showErrorMessage="1" promptTitle="Target level" prompt="Enter the target level (1 to 5) for 12 months from now." sqref="F4:F10">
      <formula1>1</formula1>
      <formula2>5</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I1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8.7109375" customWidth="1"/>
    <col min="2" max="4" width="11.7109375" customWidth="1"/>
    <col min="5" max="5" width="40.7109375" customWidth="1"/>
    <col min="6" max="6" width="48.7109375" customWidth="1"/>
    <col min="7" max="7" width="18.7109375" customWidth="1"/>
    <col min="8" max="8" width="13.7109375" customWidth="1"/>
    <col min="9" max="9" width="14.7109375" customWidth="1"/>
  </cols>
  <sheetData>
    <row r="1" spans="1:9">
      <c r="A1" s="1" t="s">
        <v>166</v>
      </c>
    </row>
    <row r="2" spans="1:9">
      <c r="A2" s="2" t="s">
        <v>167</v>
      </c>
    </row>
    <row r="4" spans="1:9">
      <c r="A4" s="6" t="s">
        <v>79</v>
      </c>
      <c r="B4" s="6" t="s">
        <v>150</v>
      </c>
      <c r="C4" s="6" t="s">
        <v>152</v>
      </c>
      <c r="D4" s="6" t="s">
        <v>154</v>
      </c>
      <c r="E4" s="6" t="s">
        <v>168</v>
      </c>
      <c r="F4" s="6" t="s">
        <v>169</v>
      </c>
      <c r="G4" s="6" t="s">
        <v>170</v>
      </c>
      <c r="H4" s="6" t="s">
        <v>171</v>
      </c>
      <c r="I4" s="6" t="s">
        <v>172</v>
      </c>
    </row>
    <row r="5" spans="1:9" ht="48" customHeight="1">
      <c r="A5" s="3">
        <f>Results!A4</f>
        <v/>
      </c>
      <c r="B5" s="7">
        <f>Results!D4</f>
        <v/>
      </c>
      <c r="C5" s="7">
        <f>Results!F4</f>
        <v/>
      </c>
      <c r="D5" s="7">
        <f>Results!H4</f>
        <v/>
      </c>
      <c r="E5" s="9" t="s">
        <v>173</v>
      </c>
      <c r="F5" s="9" t="s">
        <v>174</v>
      </c>
      <c r="G5" s="9" t="s">
        <v>175</v>
      </c>
      <c r="H5" s="22" t="s">
        <v>176</v>
      </c>
      <c r="I5" s="12" t="s">
        <v>177</v>
      </c>
    </row>
    <row r="6" spans="1:9" ht="48" customHeight="1">
      <c r="A6" s="3">
        <f>Results!A5</f>
        <v/>
      </c>
      <c r="B6" s="7">
        <f>Results!D5</f>
        <v/>
      </c>
      <c r="C6" s="7">
        <f>Results!F5</f>
        <v/>
      </c>
      <c r="D6" s="7">
        <f>Results!H5</f>
        <v/>
      </c>
      <c r="E6" s="9" t="s">
        <v>178</v>
      </c>
      <c r="F6" s="9" t="s">
        <v>179</v>
      </c>
      <c r="G6" s="9" t="s">
        <v>180</v>
      </c>
      <c r="H6" s="22" t="s">
        <v>181</v>
      </c>
      <c r="I6" s="12" t="s">
        <v>182</v>
      </c>
    </row>
    <row r="7" spans="1:9" ht="48" customHeight="1">
      <c r="A7" s="3">
        <f>Results!A6</f>
        <v/>
      </c>
      <c r="B7" s="7">
        <f>Results!D6</f>
        <v/>
      </c>
      <c r="C7" s="7">
        <f>Results!F6</f>
        <v/>
      </c>
      <c r="D7" s="7">
        <f>Results!H6</f>
        <v/>
      </c>
      <c r="E7" s="9" t="s">
        <v>183</v>
      </c>
      <c r="F7" s="9" t="s">
        <v>184</v>
      </c>
      <c r="G7" s="9" t="s">
        <v>185</v>
      </c>
      <c r="H7" s="22" t="s">
        <v>186</v>
      </c>
      <c r="I7" s="12" t="s">
        <v>177</v>
      </c>
    </row>
    <row r="8" spans="1:9" ht="48" customHeight="1">
      <c r="A8" s="3">
        <f>Results!A7</f>
        <v/>
      </c>
      <c r="B8" s="7">
        <f>Results!D7</f>
        <v/>
      </c>
      <c r="C8" s="7">
        <f>Results!F7</f>
        <v/>
      </c>
      <c r="D8" s="7">
        <f>Results!H7</f>
        <v/>
      </c>
      <c r="E8" s="9" t="s">
        <v>187</v>
      </c>
      <c r="F8" s="9" t="s">
        <v>188</v>
      </c>
      <c r="G8" s="9" t="s">
        <v>189</v>
      </c>
      <c r="H8" s="22" t="s">
        <v>186</v>
      </c>
      <c r="I8" s="12" t="s">
        <v>182</v>
      </c>
    </row>
    <row r="9" spans="1:9" ht="48" customHeight="1">
      <c r="A9" s="3">
        <f>Results!A8</f>
        <v/>
      </c>
      <c r="B9" s="7">
        <f>Results!D8</f>
        <v/>
      </c>
      <c r="C9" s="7">
        <f>Results!F8</f>
        <v/>
      </c>
      <c r="D9" s="7">
        <f>Results!H8</f>
        <v/>
      </c>
      <c r="E9" s="9" t="s">
        <v>190</v>
      </c>
      <c r="F9" s="9" t="s">
        <v>191</v>
      </c>
      <c r="G9" s="9" t="s">
        <v>192</v>
      </c>
      <c r="H9" s="22" t="s">
        <v>176</v>
      </c>
      <c r="I9" s="12" t="s">
        <v>182</v>
      </c>
    </row>
    <row r="10" spans="1:9" ht="48" customHeight="1">
      <c r="A10" s="3">
        <f>Results!A9</f>
        <v/>
      </c>
      <c r="B10" s="7">
        <f>Results!D9</f>
        <v/>
      </c>
      <c r="C10" s="7">
        <f>Results!F9</f>
        <v/>
      </c>
      <c r="D10" s="7">
        <f>Results!H9</f>
        <v/>
      </c>
      <c r="E10" s="9" t="s">
        <v>193</v>
      </c>
      <c r="F10" s="9" t="s">
        <v>194</v>
      </c>
      <c r="G10" s="9" t="s">
        <v>195</v>
      </c>
      <c r="H10" s="22" t="s">
        <v>196</v>
      </c>
      <c r="I10" s="12" t="s">
        <v>177</v>
      </c>
    </row>
    <row r="11" spans="1:9" ht="48" customHeight="1">
      <c r="A11" s="3">
        <f>Results!A10</f>
        <v/>
      </c>
      <c r="B11" s="7">
        <f>Results!D10</f>
        <v/>
      </c>
      <c r="C11" s="7">
        <f>Results!F10</f>
        <v/>
      </c>
      <c r="D11" s="7">
        <f>Results!H10</f>
        <v/>
      </c>
      <c r="E11" s="9" t="s">
        <v>197</v>
      </c>
      <c r="F11" s="9" t="s">
        <v>198</v>
      </c>
      <c r="G11" s="9" t="s">
        <v>199</v>
      </c>
      <c r="H11" s="22" t="s">
        <v>176</v>
      </c>
      <c r="I11" s="12" t="s">
        <v>182</v>
      </c>
    </row>
    <row r="13" spans="1:9">
      <c r="A13" s="8" t="s">
        <v>200</v>
      </c>
      <c r="B13" s="8"/>
      <c r="C13" s="8"/>
      <c r="D13" s="8"/>
      <c r="E13" s="8"/>
      <c r="F13" s="8"/>
      <c r="G13" s="8"/>
      <c r="H13" s="8"/>
      <c r="I13" s="8"/>
    </row>
  </sheetData>
  <mergeCells count="1">
    <mergeCell ref="A13:I13"/>
  </mergeCells>
  <conditionalFormatting sqref="D5:D11">
    <cfRule type="cellIs" dxfId="0" priority="1" operator="equal">
      <formula>"High"</formula>
    </cfRule>
    <cfRule type="cellIs" dxfId="1" priority="2" operator="equal">
      <formula>"Medium"</formula>
    </cfRule>
    <cfRule type="cellIs" dxfId="2" priority="3" operator="equal">
      <formula>"On track"</formula>
    </cfRule>
  </conditionalFormatting>
  <conditionalFormatting sqref="I5:I11">
    <cfRule type="cellIs" dxfId="3" priority="4" operator="equal">
      <formula>"Done"</formula>
    </cfRule>
    <cfRule type="cellIs" dxfId="4" priority="5" operator="equal">
      <formula>"Blocked"</formula>
    </cfRule>
    <cfRule type="cellIs" dxfId="5" priority="6" operator="equal">
      <formula>"In progress"</formula>
    </cfRule>
  </conditionalFormatting>
  <dataValidations count="2">
    <dataValidation type="list" allowBlank="1" showInputMessage="1" showErrorMessage="1" sqref="I5:I11">
      <formula1>"Not started,In progress,Done,Blocked"</formula1>
    </dataValidation>
    <dataValidation type="date" operator="greaterThan" allowBlank="1" showInputMessage="1" showErrorMessage="1" promptTitle="Due date" prompt="Enter a date." sqref="H5:H11">
      <formula1>43831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9"/>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4.7109375" customWidth="1"/>
    <col min="2" max="6" width="30.7109375" customWidth="1"/>
  </cols>
  <sheetData>
    <row r="1" spans="1:6">
      <c r="A1" s="1" t="s">
        <v>201</v>
      </c>
    </row>
    <row r="2" spans="1:6">
      <c r="A2" s="2" t="s">
        <v>202</v>
      </c>
    </row>
    <row r="4" spans="1:6">
      <c r="A4" s="6" t="s">
        <v>79</v>
      </c>
      <c r="B4" s="6" t="s">
        <v>203</v>
      </c>
      <c r="C4" s="6" t="s">
        <v>204</v>
      </c>
      <c r="D4" s="6" t="s">
        <v>205</v>
      </c>
      <c r="E4" s="6" t="s">
        <v>206</v>
      </c>
      <c r="F4" s="6" t="s">
        <v>207</v>
      </c>
    </row>
    <row r="5" spans="1:6" ht="44" customHeight="1">
      <c r="A5" s="3" t="s">
        <v>83</v>
      </c>
      <c r="B5" s="11" t="s">
        <v>208</v>
      </c>
      <c r="C5" s="11" t="s">
        <v>209</v>
      </c>
      <c r="D5" s="11" t="s">
        <v>210</v>
      </c>
      <c r="E5" s="11" t="s">
        <v>211</v>
      </c>
      <c r="F5" s="11" t="s">
        <v>212</v>
      </c>
    </row>
    <row r="6" spans="1:6" ht="44" customHeight="1">
      <c r="A6" s="3" t="s">
        <v>92</v>
      </c>
      <c r="B6" s="15" t="s">
        <v>213</v>
      </c>
      <c r="C6" s="15" t="s">
        <v>214</v>
      </c>
      <c r="D6" s="15" t="s">
        <v>215</v>
      </c>
      <c r="E6" s="15" t="s">
        <v>216</v>
      </c>
      <c r="F6" s="15" t="s">
        <v>217</v>
      </c>
    </row>
    <row r="7" spans="1:6" ht="44" customHeight="1">
      <c r="A7" s="3" t="s">
        <v>101</v>
      </c>
      <c r="B7" s="11" t="s">
        <v>218</v>
      </c>
      <c r="C7" s="11" t="s">
        <v>219</v>
      </c>
      <c r="D7" s="11" t="s">
        <v>220</v>
      </c>
      <c r="E7" s="11" t="s">
        <v>221</v>
      </c>
      <c r="F7" s="11" t="s">
        <v>222</v>
      </c>
    </row>
    <row r="8" spans="1:6" ht="44" customHeight="1">
      <c r="A8" s="3" t="s">
        <v>110</v>
      </c>
      <c r="B8" s="15" t="s">
        <v>223</v>
      </c>
      <c r="C8" s="15" t="s">
        <v>224</v>
      </c>
      <c r="D8" s="15" t="s">
        <v>225</v>
      </c>
      <c r="E8" s="15" t="s">
        <v>226</v>
      </c>
      <c r="F8" s="15" t="s">
        <v>227</v>
      </c>
    </row>
    <row r="9" spans="1:6" ht="44" customHeight="1">
      <c r="A9" s="3" t="s">
        <v>119</v>
      </c>
      <c r="B9" s="11" t="s">
        <v>228</v>
      </c>
      <c r="C9" s="11" t="s">
        <v>229</v>
      </c>
      <c r="D9" s="11" t="s">
        <v>230</v>
      </c>
      <c r="E9" s="11" t="s">
        <v>231</v>
      </c>
      <c r="F9" s="11" t="s">
        <v>232</v>
      </c>
    </row>
    <row r="10" spans="1:6" ht="44" customHeight="1">
      <c r="A10" s="3" t="s">
        <v>128</v>
      </c>
      <c r="B10" s="15" t="s">
        <v>233</v>
      </c>
      <c r="C10" s="15" t="s">
        <v>234</v>
      </c>
      <c r="D10" s="15" t="s">
        <v>235</v>
      </c>
      <c r="E10" s="15" t="s">
        <v>236</v>
      </c>
      <c r="F10" s="15" t="s">
        <v>237</v>
      </c>
    </row>
    <row r="11" spans="1:6" ht="44" customHeight="1">
      <c r="A11" s="3" t="s">
        <v>137</v>
      </c>
      <c r="B11" s="11" t="s">
        <v>238</v>
      </c>
      <c r="C11" s="11" t="s">
        <v>239</v>
      </c>
      <c r="D11" s="11" t="s">
        <v>240</v>
      </c>
      <c r="E11" s="11" t="s">
        <v>241</v>
      </c>
      <c r="F11" s="11" t="s">
        <v>242</v>
      </c>
    </row>
    <row r="13" spans="1:6">
      <c r="A13" s="5" t="s">
        <v>243</v>
      </c>
    </row>
    <row r="14" spans="1:6">
      <c r="A14" s="6" t="s">
        <v>25</v>
      </c>
      <c r="B14" s="6" t="s">
        <v>28</v>
      </c>
      <c r="C14" s="6"/>
      <c r="D14" s="6"/>
      <c r="E14" s="6" t="s">
        <v>244</v>
      </c>
      <c r="F14" s="6"/>
    </row>
    <row r="15" spans="1:6" ht="30" customHeight="1">
      <c r="A15" s="3" t="s">
        <v>203</v>
      </c>
      <c r="B15" s="4" t="s">
        <v>32</v>
      </c>
      <c r="C15" s="4"/>
      <c r="D15" s="4"/>
      <c r="E15" s="4" t="s">
        <v>245</v>
      </c>
      <c r="F15" s="4"/>
    </row>
    <row r="16" spans="1:6" ht="30" customHeight="1">
      <c r="A16" s="3" t="s">
        <v>204</v>
      </c>
      <c r="B16" s="4" t="s">
        <v>36</v>
      </c>
      <c r="C16" s="4"/>
      <c r="D16" s="4"/>
      <c r="E16" s="4" t="s">
        <v>246</v>
      </c>
      <c r="F16" s="4"/>
    </row>
    <row r="17" spans="1:6" ht="30" customHeight="1">
      <c r="A17" s="3" t="s">
        <v>205</v>
      </c>
      <c r="B17" s="4" t="s">
        <v>40</v>
      </c>
      <c r="C17" s="4"/>
      <c r="D17" s="4"/>
      <c r="E17" s="4" t="s">
        <v>247</v>
      </c>
      <c r="F17" s="4"/>
    </row>
    <row r="18" spans="1:6" ht="30" customHeight="1">
      <c r="A18" s="3" t="s">
        <v>206</v>
      </c>
      <c r="B18" s="4" t="s">
        <v>44</v>
      </c>
      <c r="C18" s="4"/>
      <c r="D18" s="4"/>
      <c r="E18" s="4" t="s">
        <v>248</v>
      </c>
      <c r="F18" s="4"/>
    </row>
    <row r="19" spans="1:6" ht="30" customHeight="1">
      <c r="A19" s="3" t="s">
        <v>207</v>
      </c>
      <c r="B19" s="4" t="s">
        <v>48</v>
      </c>
      <c r="C19" s="4"/>
      <c r="D19" s="4"/>
      <c r="E19" s="4" t="s">
        <v>249</v>
      </c>
      <c r="F19" s="4"/>
    </row>
  </sheetData>
  <mergeCells count="12">
    <mergeCell ref="B15:D15"/>
    <mergeCell ref="E15:F15"/>
    <mergeCell ref="B16:D16"/>
    <mergeCell ref="E16:F16"/>
    <mergeCell ref="B17:D17"/>
    <mergeCell ref="E17:F17"/>
    <mergeCell ref="B18:D18"/>
    <mergeCell ref="E18:F18"/>
    <mergeCell ref="B19:D19"/>
    <mergeCell ref="E19:F19"/>
    <mergeCell ref="B14:D14"/>
    <mergeCell ref="E14:F1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8"/>
  <sheetViews>
    <sheetView workbookViewId="0"/>
  </sheetViews>
  <sheetFormatPr defaultRowHeight="15"/>
  <sheetData>
    <row r="1" spans="1:3">
      <c r="A1" t="s">
        <v>79</v>
      </c>
      <c r="B1" t="s">
        <v>250</v>
      </c>
      <c r="C1" t="s">
        <v>152</v>
      </c>
    </row>
    <row r="2" spans="1:3">
      <c r="A2">
        <f>Results!A4</f>
        <v/>
      </c>
      <c r="B2">
        <f>IF(Results!C4="",0,Results!C4)</f>
        <v/>
      </c>
      <c r="C2">
        <f>IF(Results!F4="",0,Results!F4)</f>
        <v/>
      </c>
    </row>
    <row r="3" spans="1:3">
      <c r="A3">
        <f>Results!A5</f>
        <v/>
      </c>
      <c r="B3">
        <f>IF(Results!C5="",0,Results!C5)</f>
        <v/>
      </c>
      <c r="C3">
        <f>IF(Results!F5="",0,Results!F5)</f>
        <v/>
      </c>
    </row>
    <row r="4" spans="1:3">
      <c r="A4">
        <f>Results!A6</f>
        <v/>
      </c>
      <c r="B4">
        <f>IF(Results!C6="",0,Results!C6)</f>
        <v/>
      </c>
      <c r="C4">
        <f>IF(Results!F6="",0,Results!F6)</f>
        <v/>
      </c>
    </row>
    <row r="5" spans="1:3">
      <c r="A5">
        <f>Results!A7</f>
        <v/>
      </c>
      <c r="B5">
        <f>IF(Results!C7="",0,Results!C7)</f>
        <v/>
      </c>
      <c r="C5">
        <f>IF(Results!F7="",0,Results!F7)</f>
        <v/>
      </c>
    </row>
    <row r="6" spans="1:3">
      <c r="A6">
        <f>Results!A8</f>
        <v/>
      </c>
      <c r="B6">
        <f>IF(Results!C8="",0,Results!C8)</f>
        <v/>
      </c>
      <c r="C6">
        <f>IF(Results!F8="",0,Results!F8)</f>
        <v/>
      </c>
    </row>
    <row r="7" spans="1:3">
      <c r="A7">
        <f>Results!A9</f>
        <v/>
      </c>
      <c r="B7">
        <f>IF(Results!C9="",0,Results!C9)</f>
        <v/>
      </c>
      <c r="C7">
        <f>IF(Results!F9="",0,Results!F9)</f>
        <v/>
      </c>
    </row>
    <row r="8" spans="1:3">
      <c r="A8">
        <f>Results!A10</f>
        <v/>
      </c>
      <c r="B8">
        <f>IF(Results!C10="",0,Results!C10)</f>
        <v/>
      </c>
      <c r="C8">
        <f>IF(Results!F10="",0,Results!F10)</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Example Notes</vt:lpstr>
      <vt:lpstr>Assessment</vt:lpstr>
      <vt:lpstr>Results</vt:lpstr>
      <vt:lpstr>Action Plan</vt:lpstr>
      <vt:lpstr>Level Guide</vt:lpstr>
      <vt:lpstr>_ChartData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2026-10-05T10:50:15Z</dcterms:created>
  <dcterms:modified xsi:type="dcterms:W3CDTF">2026-10-05T10:50:15Z</dcterms:modified>
</cp:coreProperties>
</file>